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ríjmy" sheetId="1" r:id="rId1"/>
    <sheet name="Výdavky" sheetId="2" r:id="rId2"/>
    <sheet name="fin. operácie" sheetId="3" r:id="rId3"/>
    <sheet name="Rekapitulácia" sheetId="4" r:id="rId4"/>
  </sheets>
  <definedNames/>
  <calcPr fullCalcOnLoad="1"/>
</workbook>
</file>

<file path=xl/sharedStrings.xml><?xml version="1.0" encoding="utf-8"?>
<sst xmlns="http://schemas.openxmlformats.org/spreadsheetml/2006/main" count="569" uniqueCount="207">
  <si>
    <t xml:space="preserve">DPFO Výnos dane z prijmov </t>
  </si>
  <si>
    <t>Spolu</t>
  </si>
  <si>
    <t>01116</t>
  </si>
  <si>
    <t>0112</t>
  </si>
  <si>
    <t>0170</t>
  </si>
  <si>
    <t>0320</t>
  </si>
  <si>
    <t>0510</t>
  </si>
  <si>
    <t>0640</t>
  </si>
  <si>
    <t>08209</t>
  </si>
  <si>
    <t>0840</t>
  </si>
  <si>
    <t>Príjmové finančné operácie</t>
  </si>
  <si>
    <t>Výdavkové finančné operácie</t>
  </si>
  <si>
    <t>0810</t>
  </si>
  <si>
    <t>Daňové príjmy</t>
  </si>
  <si>
    <t>DzN - pozemky</t>
  </si>
  <si>
    <t xml:space="preserve">DzN - stavby </t>
  </si>
  <si>
    <t>Daň za psa</t>
  </si>
  <si>
    <t>Daň za ubytovanie</t>
  </si>
  <si>
    <t xml:space="preserve">Za komunálny odpad </t>
  </si>
  <si>
    <t>Nedaňové príjmy</t>
  </si>
  <si>
    <t>Kód</t>
  </si>
  <si>
    <t>Klasifikácia</t>
  </si>
  <si>
    <t>Názov položky</t>
  </si>
  <si>
    <t>Verejné osvetlenie</t>
  </si>
  <si>
    <t>454001</t>
  </si>
  <si>
    <t xml:space="preserve"> </t>
  </si>
  <si>
    <t>DzN - byty</t>
  </si>
  <si>
    <t>0620</t>
  </si>
  <si>
    <t>Kapitálové príjmy</t>
  </si>
  <si>
    <t>Kapitálové výdavky</t>
  </si>
  <si>
    <t>Daň za užívanie verejného priestranstva</t>
  </si>
  <si>
    <t>Príjmy z prenajatých pozemkov</t>
  </si>
  <si>
    <t>Ostatné administratívne poplatky</t>
  </si>
  <si>
    <t>Úroky z tuzemských vkladov</t>
  </si>
  <si>
    <t>Príjmy z dobropisov</t>
  </si>
  <si>
    <t>Príjmy z prenajatých budov, priestorov, objektov</t>
  </si>
  <si>
    <t>Pokuty a penále za porušovanie predpisov</t>
  </si>
  <si>
    <t>rok 2012</t>
  </si>
  <si>
    <t>rok 2013</t>
  </si>
  <si>
    <t>rok 2014</t>
  </si>
  <si>
    <t>rok 2015</t>
  </si>
  <si>
    <t>Schválený rozpočet</t>
  </si>
  <si>
    <t>Návrh</t>
  </si>
  <si>
    <t>Plnenie rozpočtu</t>
  </si>
  <si>
    <t>Príjem z predaja pozemkov</t>
  </si>
  <si>
    <t>Bežné príjmy</t>
  </si>
  <si>
    <t>Rozpočtové príjmy spolu</t>
  </si>
  <si>
    <t>Očakávaná skutočnosť</t>
  </si>
  <si>
    <t>Mzdy</t>
  </si>
  <si>
    <t>620</t>
  </si>
  <si>
    <t>Poistné a príspevok do poisťovní</t>
  </si>
  <si>
    <t>610</t>
  </si>
  <si>
    <t>0451</t>
  </si>
  <si>
    <t>09111</t>
  </si>
  <si>
    <t>09121</t>
  </si>
  <si>
    <t>09501</t>
  </si>
  <si>
    <t>09601</t>
  </si>
  <si>
    <t>Bežné výdavky spolu</t>
  </si>
  <si>
    <t>Kapitálové výdavky spolu</t>
  </si>
  <si>
    <t>Transakcie verejného dlhu</t>
  </si>
  <si>
    <t>Výdavkové finančné operácie spolu</t>
  </si>
  <si>
    <t>Výdavky verejnej správy</t>
  </si>
  <si>
    <t>Ochrana pred požiarmi</t>
  </si>
  <si>
    <t>Nakladanie s odpadmi</t>
  </si>
  <si>
    <t>Bývanie</t>
  </si>
  <si>
    <t>Športové služby</t>
  </si>
  <si>
    <t>Náboženské a iné spoločenské služby - DS</t>
  </si>
  <si>
    <t>Základné vzdelanie s bežnou starostlivosťou ZŠ</t>
  </si>
  <si>
    <t>Školský klub</t>
  </si>
  <si>
    <t>Školské stravovanie</t>
  </si>
  <si>
    <t>Sociálne zabezpečenie</t>
  </si>
  <si>
    <t>SUMARIZÁCIA</t>
  </si>
  <si>
    <t>Rozpočtové výdavky spolu</t>
  </si>
  <si>
    <t>Kultúrne služby</t>
  </si>
  <si>
    <t>0630</t>
  </si>
  <si>
    <t xml:space="preserve">Príjmy bežného rozpočtu </t>
  </si>
  <si>
    <t xml:space="preserve">Príjmy kapitálového  rozpočtu </t>
  </si>
  <si>
    <t>Výdavky bežného rozpočtu</t>
  </si>
  <si>
    <t xml:space="preserve">prevod prostriedkov z RF obce </t>
  </si>
  <si>
    <t xml:space="preserve">Ochrana životného prostredia </t>
  </si>
  <si>
    <t>630</t>
  </si>
  <si>
    <t>640</t>
  </si>
  <si>
    <t>Zásobovanie vodou</t>
  </si>
  <si>
    <t xml:space="preserve">Knižnica </t>
  </si>
  <si>
    <t>08205</t>
  </si>
  <si>
    <t xml:space="preserve">Vysielacie a vydavateľské služby </t>
  </si>
  <si>
    <t>0830</t>
  </si>
  <si>
    <t xml:space="preserve">Tuzemské Bežné transfery </t>
  </si>
  <si>
    <t>10202</t>
  </si>
  <si>
    <t>0443</t>
  </si>
  <si>
    <t>Tuzemské BT - ZŠ - vzdel.poukazy</t>
  </si>
  <si>
    <t>Tuzemské BT - ZŠ - cestovné</t>
  </si>
  <si>
    <t xml:space="preserve">Tuzemské BT - ZŠ - deti v HN </t>
  </si>
  <si>
    <t>Tuzemské BT - MŠ - výchova, vzdelávanie</t>
  </si>
  <si>
    <t>Tuzemské BT - matrika</t>
  </si>
  <si>
    <t xml:space="preserve">Tuzemské BT - Regob </t>
  </si>
  <si>
    <t>Tuzemské BT - ŽP</t>
  </si>
  <si>
    <t>Tuzemské BT - MK</t>
  </si>
  <si>
    <t>Tuzemské BT - voľby</t>
  </si>
  <si>
    <t>Tuzemské BT - ZŠ - odchodné</t>
  </si>
  <si>
    <t>11T1</t>
  </si>
  <si>
    <t>11T2</t>
  </si>
  <si>
    <t>Tuzemské BT - Zamestnanosť § 50j  ŠR</t>
  </si>
  <si>
    <t>Poplatky a platby za predaj výrobkov, tovarov a sl.</t>
  </si>
  <si>
    <t>Poplatky a platby za stravné</t>
  </si>
  <si>
    <t>Príjmy z odvodov hazardných hier a iných pod.hier</t>
  </si>
  <si>
    <t>453</t>
  </si>
  <si>
    <t>Zostatok prostriedkov z predch. rokov</t>
  </si>
  <si>
    <t>Iné príjmy</t>
  </si>
  <si>
    <t>Tuzemské BT - Zamestnanosť § 50j  ESF</t>
  </si>
  <si>
    <t>Tuzemské BT - ZŠ - prenesené</t>
  </si>
  <si>
    <t>Tuzemské BT - sčítanie obyv.</t>
  </si>
  <si>
    <t>Tuzemské BT - ZŠ - deti zo SZP</t>
  </si>
  <si>
    <t>11S1</t>
  </si>
  <si>
    <t>11S2</t>
  </si>
  <si>
    <t>Tuzemské BT - Záchrana prír.dedičstva ERDF</t>
  </si>
  <si>
    <t>Tuzemské BT - Záchrana prír.dedičstva ŠR</t>
  </si>
  <si>
    <t>Tuzemské BT - Telocvičňa EÚ</t>
  </si>
  <si>
    <t>Tuzemské BT - Telocvičňa ŠR</t>
  </si>
  <si>
    <t>Tuzemské KT - Telocvičňa EÚ</t>
  </si>
  <si>
    <t>Tuzemské KT - Telocvičňa ŠR</t>
  </si>
  <si>
    <t>513001</t>
  </si>
  <si>
    <t>Tuzemské úvery bankové - krátkodobé</t>
  </si>
  <si>
    <t>Tuzemské BT - AČ, Telocv.</t>
  </si>
  <si>
    <t>Príjmy z náhrad poistného plnenia</t>
  </si>
  <si>
    <t>Tuzemské BT - snehová kalamita</t>
  </si>
  <si>
    <t>Tuzemské BT - povodňové zabezp.práce KÚ ŽP</t>
  </si>
  <si>
    <t>0133</t>
  </si>
  <si>
    <t xml:space="preserve">Finančná a rozpočtová oblasť </t>
  </si>
  <si>
    <t>0530</t>
  </si>
  <si>
    <t>Ochrana pred povodňami Zam.§50j</t>
  </si>
  <si>
    <t>04219</t>
  </si>
  <si>
    <t>0660</t>
  </si>
  <si>
    <t>Tovary a služby</t>
  </si>
  <si>
    <t>Transfery</t>
  </si>
  <si>
    <t>10704</t>
  </si>
  <si>
    <t>Transfery HN</t>
  </si>
  <si>
    <t>Rozvoj obce AČ</t>
  </si>
  <si>
    <t>0160</t>
  </si>
  <si>
    <t>Iné všeob.služby Voľby</t>
  </si>
  <si>
    <t>0412</t>
  </si>
  <si>
    <t>Záchrana prírod. dedičstva</t>
  </si>
  <si>
    <t>Výstavba</t>
  </si>
  <si>
    <t>Kanalizácia</t>
  </si>
  <si>
    <t>0520</t>
  </si>
  <si>
    <t>10124</t>
  </si>
  <si>
    <t>10201</t>
  </si>
  <si>
    <t>Nákup pozemkov</t>
  </si>
  <si>
    <t>Projektová dokumentácia Klinianka</t>
  </si>
  <si>
    <t xml:space="preserve">MK - IBV Sihly </t>
  </si>
  <si>
    <t>710</t>
  </si>
  <si>
    <t>Telocvičňa</t>
  </si>
  <si>
    <t>Námestie</t>
  </si>
  <si>
    <t>0421</t>
  </si>
  <si>
    <t>Záchrana prír.dedičstva Altánky</t>
  </si>
  <si>
    <t>rok 2016</t>
  </si>
  <si>
    <t>Tuzemské BT - ZŠ - asistent učiteľa</t>
  </si>
  <si>
    <t>Tuzemské BT - MF dofinancovanie platov origin.</t>
  </si>
  <si>
    <t>Tuzemské BT - Cestná infraštruktúra</t>
  </si>
  <si>
    <t xml:space="preserve">Tuzemské BT - AČ </t>
  </si>
  <si>
    <t xml:space="preserve">Transfery </t>
  </si>
  <si>
    <t>Splácanie úrokov a ost. popl.</t>
  </si>
  <si>
    <t>650</t>
  </si>
  <si>
    <t>Nedefin. vzdelávanie CVČ</t>
  </si>
  <si>
    <t>09502</t>
  </si>
  <si>
    <t>Vodovod rozšírenie</t>
  </si>
  <si>
    <t>Cestná doprava  MK</t>
  </si>
  <si>
    <t>Rekonštrukcia  6 bj.</t>
  </si>
  <si>
    <t>Funkčná klas.do 31.12.2014</t>
  </si>
  <si>
    <t>Funkčná klas.od 1.1.2015</t>
  </si>
  <si>
    <t>0111</t>
  </si>
  <si>
    <t>rok 2017</t>
  </si>
  <si>
    <t>0820</t>
  </si>
  <si>
    <t>0950</t>
  </si>
  <si>
    <t>1020</t>
  </si>
  <si>
    <t>1012</t>
  </si>
  <si>
    <t>Kanalizácia - IBV Sihly</t>
  </si>
  <si>
    <t>Rekonštrukcia MŠ</t>
  </si>
  <si>
    <t>Kotolňa v ZŠ</t>
  </si>
  <si>
    <t>Príjmy ZŠ s MŠ</t>
  </si>
  <si>
    <t>514002</t>
  </si>
  <si>
    <t>Tuzemské úvery zo ŠFRB</t>
  </si>
  <si>
    <r>
      <t xml:space="preserve">                                                             </t>
    </r>
    <r>
      <rPr>
        <b/>
        <sz val="10"/>
        <rFont val="Arial"/>
        <family val="2"/>
      </rPr>
      <t>NÁVRH ROZPOČTU NA ROK 2015 – 2017</t>
    </r>
  </si>
  <si>
    <t>Tuzemské KT - Záchrana prír.ded. Altánky ERDF</t>
  </si>
  <si>
    <t>Tuzemské KT - Záchrana prír.ded. Altánky ŠR</t>
  </si>
  <si>
    <t>Iné všeob. služby Matrika, Regob</t>
  </si>
  <si>
    <t>Rozpočtová klas.</t>
  </si>
  <si>
    <t xml:space="preserve">Predškolská výchova s bežnou starostl. </t>
  </si>
  <si>
    <t>sekundárne 5.-9.roč.</t>
  </si>
  <si>
    <t>predprimárne MŠ</t>
  </si>
  <si>
    <t>09602</t>
  </si>
  <si>
    <t>predprimárne vzd. MŠ</t>
  </si>
  <si>
    <t>primárne vzd. 1.-4.roč.</t>
  </si>
  <si>
    <t>sekundárne vzd. 5.-9.roč.</t>
  </si>
  <si>
    <t>09603</t>
  </si>
  <si>
    <t>primárne 1.-4.roč.</t>
  </si>
  <si>
    <t>1070</t>
  </si>
  <si>
    <t>09211</t>
  </si>
  <si>
    <t xml:space="preserve">Projektová dokumentácia IBV </t>
  </si>
  <si>
    <t>Projektová dokument.kotolňa</t>
  </si>
  <si>
    <t>Projektová dokument.KD,OcÚ</t>
  </si>
  <si>
    <t>Projektová dokument. MŠ</t>
  </si>
  <si>
    <t>Insígnie</t>
  </si>
  <si>
    <t>Kotol OcÚ</t>
  </si>
  <si>
    <t>Bežné výdavky</t>
  </si>
  <si>
    <t>Hospodárenie obce</t>
  </si>
  <si>
    <t>Sumarizácia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</si>
</sst>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\ [$€-1]"/>
    <numFmt numFmtId="18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3" fillId="36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wrapText="1"/>
    </xf>
    <xf numFmtId="3" fontId="3" fillId="36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8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0" fillId="36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/>
    </xf>
    <xf numFmtId="4" fontId="3" fillId="36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 wrapText="1"/>
    </xf>
    <xf numFmtId="4" fontId="3" fillId="38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3" fontId="7" fillId="34" borderId="10" xfId="0" applyNumberFormat="1" applyFont="1" applyFill="1" applyBorder="1" applyAlignment="1">
      <alignment horizontal="center"/>
    </xf>
    <xf numFmtId="4" fontId="7" fillId="34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4" fontId="7" fillId="39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3" fontId="44" fillId="36" borderId="10" xfId="0" applyNumberFormat="1" applyFont="1" applyFill="1" applyBorder="1" applyAlignment="1">
      <alignment horizontal="center"/>
    </xf>
    <xf numFmtId="3" fontId="44" fillId="36" borderId="10" xfId="0" applyNumberFormat="1" applyFont="1" applyFill="1" applyBorder="1" applyAlignment="1">
      <alignment horizontal="center" vertical="center"/>
    </xf>
    <xf numFmtId="4" fontId="44" fillId="38" borderId="10" xfId="0" applyNumberFormat="1" applyFont="1" applyFill="1" applyBorder="1" applyAlignment="1">
      <alignment horizontal="right" wrapText="1"/>
    </xf>
    <xf numFmtId="4" fontId="45" fillId="0" borderId="10" xfId="0" applyNumberFormat="1" applyFont="1" applyBorder="1" applyAlignment="1">
      <alignment/>
    </xf>
    <xf numFmtId="4" fontId="44" fillId="38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4" fillId="37" borderId="10" xfId="0" applyNumberFormat="1" applyFont="1" applyFill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5" fillId="38" borderId="10" xfId="0" applyNumberFormat="1" applyFont="1" applyFill="1" applyBorder="1" applyAlignment="1">
      <alignment/>
    </xf>
    <xf numFmtId="4" fontId="45" fillId="36" borderId="10" xfId="0" applyNumberFormat="1" applyFont="1" applyFill="1" applyBorder="1" applyAlignment="1">
      <alignment/>
    </xf>
    <xf numFmtId="4" fontId="44" fillId="36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9" borderId="10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36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3" xfId="0" applyBorder="1" applyAlignment="1">
      <alignment/>
    </xf>
    <xf numFmtId="49" fontId="3" fillId="37" borderId="13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5">
      <selection activeCell="I33" sqref="I33"/>
    </sheetView>
  </sheetViews>
  <sheetFormatPr defaultColWidth="9.140625" defaultRowHeight="12.75"/>
  <cols>
    <col min="1" max="1" width="4.7109375" style="0" customWidth="1"/>
    <col min="2" max="2" width="11.140625" style="0" customWidth="1"/>
    <col min="3" max="3" width="42.140625" style="0" customWidth="1"/>
    <col min="4" max="4" width="11.8515625" style="17" customWidth="1"/>
    <col min="5" max="5" width="11.140625" style="0" customWidth="1"/>
    <col min="6" max="6" width="10.140625" style="0" customWidth="1"/>
    <col min="7" max="7" width="10.8515625" style="0" customWidth="1"/>
    <col min="8" max="10" width="10.140625" style="0" bestFit="1" customWidth="1"/>
  </cols>
  <sheetData>
    <row r="1" ht="12.75">
      <c r="C1" t="s">
        <v>182</v>
      </c>
    </row>
    <row r="3" spans="1:10" ht="15">
      <c r="A3" s="116" t="s">
        <v>75</v>
      </c>
      <c r="B3" s="117"/>
      <c r="C3" s="117"/>
      <c r="D3" s="117"/>
      <c r="E3" s="34"/>
      <c r="F3" s="34"/>
      <c r="G3" s="34"/>
      <c r="H3" s="34"/>
      <c r="I3" s="34"/>
      <c r="J3" s="34"/>
    </row>
    <row r="4" spans="1:4" ht="12.75">
      <c r="A4" s="10"/>
      <c r="B4" s="11"/>
      <c r="C4" s="11"/>
      <c r="D4" s="15"/>
    </row>
    <row r="5" spans="1:10" ht="14.25" customHeight="1">
      <c r="A5" s="118" t="s">
        <v>20</v>
      </c>
      <c r="B5" s="118" t="s">
        <v>21</v>
      </c>
      <c r="C5" s="118" t="s">
        <v>22</v>
      </c>
      <c r="D5" s="31" t="s">
        <v>37</v>
      </c>
      <c r="E5" s="31" t="s">
        <v>38</v>
      </c>
      <c r="F5" s="32" t="s">
        <v>39</v>
      </c>
      <c r="G5" s="32" t="s">
        <v>39</v>
      </c>
      <c r="H5" s="92" t="s">
        <v>40</v>
      </c>
      <c r="I5" s="31" t="s">
        <v>155</v>
      </c>
      <c r="J5" s="31" t="s">
        <v>171</v>
      </c>
    </row>
    <row r="6" spans="1:10" ht="27" customHeight="1">
      <c r="A6" s="119"/>
      <c r="B6" s="119"/>
      <c r="C6" s="119"/>
      <c r="D6" s="33" t="s">
        <v>43</v>
      </c>
      <c r="E6" s="33" t="s">
        <v>43</v>
      </c>
      <c r="F6" s="32" t="s">
        <v>41</v>
      </c>
      <c r="G6" s="32" t="s">
        <v>47</v>
      </c>
      <c r="H6" s="92" t="s">
        <v>42</v>
      </c>
      <c r="I6" s="31" t="s">
        <v>42</v>
      </c>
      <c r="J6" s="31" t="s">
        <v>42</v>
      </c>
    </row>
    <row r="7" spans="1:10" ht="27" customHeight="1">
      <c r="A7" s="70"/>
      <c r="B7" s="70"/>
      <c r="C7" s="70" t="s">
        <v>87</v>
      </c>
      <c r="D7" s="79">
        <f>SUM(D10,D11,D12,D13,D14,D15,D16,D17,D18,D19,D20,D21,D22,D23,D24,D25,D26,D27,D28,D29,D30,D31,D32,D33,D34,D35)</f>
        <v>429254.99</v>
      </c>
      <c r="E7" s="79">
        <f>SUM(E10,E11,E12,E13,E14,E15,E16,E17,E18,E19,E20,E21,E22,E23,E24,E25,E26,E27,E28,E29,E30,E31,E32,E33,E34,E35)</f>
        <v>399366.5999999999</v>
      </c>
      <c r="F7" s="80">
        <f>SUM(F8:F35)</f>
        <v>371171</v>
      </c>
      <c r="G7" s="79">
        <f>SUM(G10:G35)</f>
        <v>428001</v>
      </c>
      <c r="H7" s="93">
        <f>SUM(H8:H35)</f>
        <v>407350</v>
      </c>
      <c r="I7" s="80">
        <f>SUM(I8:I35)</f>
        <v>402030</v>
      </c>
      <c r="J7" s="80">
        <f>SUM(J8:J35)</f>
        <v>402030</v>
      </c>
    </row>
    <row r="8" spans="1:10" ht="12.75">
      <c r="A8" s="1"/>
      <c r="B8" s="1"/>
      <c r="C8" s="1"/>
      <c r="D8" s="25"/>
      <c r="E8" s="25"/>
      <c r="F8" s="86"/>
      <c r="G8" s="25"/>
      <c r="H8" s="94"/>
      <c r="I8" s="25"/>
      <c r="J8" s="25"/>
    </row>
    <row r="9" spans="1:10" ht="12.75">
      <c r="A9" s="1"/>
      <c r="B9" s="1"/>
      <c r="C9" s="1"/>
      <c r="D9" s="71"/>
      <c r="E9" s="71"/>
      <c r="F9" s="86"/>
      <c r="G9" s="25"/>
      <c r="H9" s="94"/>
      <c r="I9" s="25"/>
      <c r="J9" s="25"/>
    </row>
    <row r="10" spans="1:10" ht="12.75">
      <c r="A10" s="1">
        <v>111</v>
      </c>
      <c r="B10" s="1">
        <v>312012</v>
      </c>
      <c r="C10" s="1" t="s">
        <v>110</v>
      </c>
      <c r="D10" s="25">
        <v>324825</v>
      </c>
      <c r="E10" s="25">
        <v>345081</v>
      </c>
      <c r="F10" s="86">
        <v>344558</v>
      </c>
      <c r="G10" s="25">
        <v>364124</v>
      </c>
      <c r="H10" s="94">
        <v>376105</v>
      </c>
      <c r="I10" s="25">
        <v>376105</v>
      </c>
      <c r="J10" s="25">
        <v>376105</v>
      </c>
    </row>
    <row r="11" spans="1:10" ht="12.75">
      <c r="A11" s="1">
        <v>111</v>
      </c>
      <c r="B11" s="1">
        <v>312012</v>
      </c>
      <c r="C11" s="1" t="s">
        <v>90</v>
      </c>
      <c r="D11" s="25">
        <v>4442.8</v>
      </c>
      <c r="E11" s="25">
        <v>4507</v>
      </c>
      <c r="F11" s="86">
        <v>4507</v>
      </c>
      <c r="G11" s="25">
        <v>4780</v>
      </c>
      <c r="H11" s="94">
        <v>4780</v>
      </c>
      <c r="I11" s="25">
        <v>4780</v>
      </c>
      <c r="J11" s="25">
        <v>4780</v>
      </c>
    </row>
    <row r="12" spans="1:10" ht="12.75">
      <c r="A12" s="1">
        <v>111</v>
      </c>
      <c r="B12" s="1">
        <v>312012</v>
      </c>
      <c r="C12" s="1" t="s">
        <v>99</v>
      </c>
      <c r="D12" s="25">
        <v>0</v>
      </c>
      <c r="E12" s="25">
        <v>0</v>
      </c>
      <c r="F12" s="86">
        <v>0</v>
      </c>
      <c r="G12" s="25">
        <v>0</v>
      </c>
      <c r="H12" s="94">
        <v>0</v>
      </c>
      <c r="I12" s="25">
        <v>0</v>
      </c>
      <c r="J12" s="25">
        <v>0</v>
      </c>
    </row>
    <row r="13" spans="1:10" ht="12.75">
      <c r="A13" s="1">
        <v>111</v>
      </c>
      <c r="B13" s="1">
        <v>312012</v>
      </c>
      <c r="C13" s="1" t="s">
        <v>91</v>
      </c>
      <c r="D13" s="25">
        <v>8983.92</v>
      </c>
      <c r="E13" s="25">
        <v>9967.92</v>
      </c>
      <c r="F13" s="86">
        <v>10202</v>
      </c>
      <c r="G13" s="25">
        <v>10095</v>
      </c>
      <c r="H13" s="94">
        <v>10000</v>
      </c>
      <c r="I13" s="25">
        <v>10000</v>
      </c>
      <c r="J13" s="25">
        <v>10000</v>
      </c>
    </row>
    <row r="14" spans="1:10" ht="12.75">
      <c r="A14" s="1">
        <v>111</v>
      </c>
      <c r="B14" s="1">
        <v>312012</v>
      </c>
      <c r="C14" s="1" t="s">
        <v>112</v>
      </c>
      <c r="D14" s="25">
        <v>367</v>
      </c>
      <c r="E14" s="25">
        <v>1033</v>
      </c>
      <c r="F14" s="86">
        <v>1033</v>
      </c>
      <c r="G14" s="25">
        <v>615</v>
      </c>
      <c r="H14" s="94">
        <v>615</v>
      </c>
      <c r="I14" s="25">
        <v>615</v>
      </c>
      <c r="J14" s="25">
        <v>615</v>
      </c>
    </row>
    <row r="15" spans="1:10" ht="12.75">
      <c r="A15" s="1">
        <v>111</v>
      </c>
      <c r="B15" s="1">
        <v>312001</v>
      </c>
      <c r="C15" s="1" t="s">
        <v>92</v>
      </c>
      <c r="D15" s="25">
        <v>2167.02</v>
      </c>
      <c r="E15" s="25">
        <v>2069.55</v>
      </c>
      <c r="F15" s="86">
        <v>2100</v>
      </c>
      <c r="G15" s="25">
        <v>1400</v>
      </c>
      <c r="H15" s="94">
        <v>1400</v>
      </c>
      <c r="I15" s="25">
        <v>1400</v>
      </c>
      <c r="J15" s="25">
        <v>1400</v>
      </c>
    </row>
    <row r="16" spans="1:10" ht="12.75">
      <c r="A16" s="1">
        <v>111</v>
      </c>
      <c r="B16" s="1">
        <v>312012</v>
      </c>
      <c r="C16" s="1" t="s">
        <v>156</v>
      </c>
      <c r="D16" s="25">
        <v>0</v>
      </c>
      <c r="E16" s="25">
        <v>3600</v>
      </c>
      <c r="F16" s="86">
        <v>3600</v>
      </c>
      <c r="G16" s="25">
        <v>4500</v>
      </c>
      <c r="H16" s="94">
        <v>4500</v>
      </c>
      <c r="I16" s="25">
        <v>4500</v>
      </c>
      <c r="J16" s="25">
        <v>4500</v>
      </c>
    </row>
    <row r="17" spans="1:10" ht="12.75">
      <c r="A17" s="1">
        <v>111</v>
      </c>
      <c r="B17" s="1">
        <v>312012</v>
      </c>
      <c r="C17" s="1" t="s">
        <v>93</v>
      </c>
      <c r="D17" s="25">
        <v>2460</v>
      </c>
      <c r="E17" s="25">
        <v>2145</v>
      </c>
      <c r="F17" s="86">
        <v>2145</v>
      </c>
      <c r="G17" s="25">
        <v>2330</v>
      </c>
      <c r="H17" s="94">
        <v>2330</v>
      </c>
      <c r="I17" s="25">
        <v>2330</v>
      </c>
      <c r="J17" s="25">
        <v>2330</v>
      </c>
    </row>
    <row r="18" spans="1:10" ht="12.75">
      <c r="A18" s="1">
        <v>111</v>
      </c>
      <c r="B18" s="1">
        <v>312012</v>
      </c>
      <c r="C18" s="1" t="s">
        <v>94</v>
      </c>
      <c r="D18" s="25">
        <v>1792.3</v>
      </c>
      <c r="E18" s="25">
        <v>1807.1</v>
      </c>
      <c r="F18" s="86">
        <v>1807</v>
      </c>
      <c r="G18" s="25">
        <v>1833</v>
      </c>
      <c r="H18" s="94">
        <v>1833</v>
      </c>
      <c r="I18" s="25">
        <v>1833</v>
      </c>
      <c r="J18" s="25">
        <v>1833</v>
      </c>
    </row>
    <row r="19" spans="1:10" ht="12.75">
      <c r="A19" s="1">
        <v>111</v>
      </c>
      <c r="B19" s="1">
        <v>312012</v>
      </c>
      <c r="C19" s="1" t="s">
        <v>95</v>
      </c>
      <c r="D19" s="25">
        <v>311.19</v>
      </c>
      <c r="E19" s="25">
        <v>314.16</v>
      </c>
      <c r="F19" s="86">
        <v>314</v>
      </c>
      <c r="G19" s="25">
        <v>317</v>
      </c>
      <c r="H19" s="94">
        <v>317</v>
      </c>
      <c r="I19" s="25">
        <v>317</v>
      </c>
      <c r="J19" s="25">
        <v>317</v>
      </c>
    </row>
    <row r="20" spans="1:10" ht="12.75">
      <c r="A20" s="1">
        <v>111</v>
      </c>
      <c r="B20" s="1">
        <v>312012</v>
      </c>
      <c r="C20" s="1" t="s">
        <v>96</v>
      </c>
      <c r="D20" s="25">
        <v>101.95</v>
      </c>
      <c r="E20" s="25">
        <v>99.89</v>
      </c>
      <c r="F20" s="86">
        <v>100</v>
      </c>
      <c r="G20" s="25">
        <v>95</v>
      </c>
      <c r="H20" s="94">
        <v>100</v>
      </c>
      <c r="I20" s="25">
        <v>100</v>
      </c>
      <c r="J20" s="25">
        <v>100</v>
      </c>
    </row>
    <row r="21" spans="1:10" ht="12.75">
      <c r="A21" s="1">
        <v>111</v>
      </c>
      <c r="B21" s="1">
        <v>312012</v>
      </c>
      <c r="C21" s="1" t="s">
        <v>97</v>
      </c>
      <c r="D21" s="25">
        <v>49.32</v>
      </c>
      <c r="E21" s="25">
        <v>50.36</v>
      </c>
      <c r="F21" s="86">
        <v>50</v>
      </c>
      <c r="G21" s="25">
        <v>50</v>
      </c>
      <c r="H21" s="94">
        <v>50</v>
      </c>
      <c r="I21" s="25">
        <v>50</v>
      </c>
      <c r="J21" s="25">
        <v>50</v>
      </c>
    </row>
    <row r="22" spans="1:10" ht="12.75">
      <c r="A22" s="1">
        <v>111</v>
      </c>
      <c r="B22" s="1">
        <v>312001</v>
      </c>
      <c r="C22" s="1" t="s">
        <v>98</v>
      </c>
      <c r="D22" s="25">
        <v>810.56</v>
      </c>
      <c r="E22" s="25">
        <v>503.39</v>
      </c>
      <c r="F22" s="86">
        <v>0</v>
      </c>
      <c r="G22" s="25">
        <v>2167</v>
      </c>
      <c r="H22" s="94">
        <v>0</v>
      </c>
      <c r="I22" s="25">
        <v>0</v>
      </c>
      <c r="J22" s="25">
        <v>0</v>
      </c>
    </row>
    <row r="23" spans="1:10" ht="12.75">
      <c r="A23" s="1">
        <v>111</v>
      </c>
      <c r="B23" s="1">
        <v>312001</v>
      </c>
      <c r="C23" s="1" t="s">
        <v>111</v>
      </c>
      <c r="D23" s="25">
        <v>0</v>
      </c>
      <c r="E23" s="25">
        <v>0</v>
      </c>
      <c r="F23" s="86">
        <v>0</v>
      </c>
      <c r="G23" s="25">
        <v>0</v>
      </c>
      <c r="H23" s="94">
        <v>0</v>
      </c>
      <c r="I23" s="25">
        <v>0</v>
      </c>
      <c r="J23" s="25">
        <v>0</v>
      </c>
    </row>
    <row r="24" spans="1:10" ht="12.75">
      <c r="A24" s="1">
        <v>111</v>
      </c>
      <c r="B24" s="1">
        <v>312001</v>
      </c>
      <c r="C24" s="1" t="s">
        <v>157</v>
      </c>
      <c r="D24" s="25">
        <v>0</v>
      </c>
      <c r="E24" s="25">
        <v>3679</v>
      </c>
      <c r="F24" s="86">
        <v>0</v>
      </c>
      <c r="G24" s="25">
        <v>0</v>
      </c>
      <c r="H24" s="94">
        <v>0</v>
      </c>
      <c r="I24" s="25">
        <v>0</v>
      </c>
      <c r="J24" s="25">
        <v>0</v>
      </c>
    </row>
    <row r="25" spans="1:10" ht="12.75">
      <c r="A25" s="1">
        <v>111</v>
      </c>
      <c r="B25" s="1">
        <v>312001</v>
      </c>
      <c r="C25" s="1" t="s">
        <v>123</v>
      </c>
      <c r="D25" s="25">
        <v>0</v>
      </c>
      <c r="E25" s="25">
        <v>0</v>
      </c>
      <c r="F25" s="86">
        <v>0</v>
      </c>
      <c r="G25" s="25">
        <v>0</v>
      </c>
      <c r="H25" s="94">
        <v>0</v>
      </c>
      <c r="I25" s="25">
        <v>0</v>
      </c>
      <c r="J25" s="25">
        <v>0</v>
      </c>
    </row>
    <row r="26" spans="1:10" ht="12.75">
      <c r="A26" s="1">
        <v>111</v>
      </c>
      <c r="B26" s="1">
        <v>312001</v>
      </c>
      <c r="C26" s="1" t="s">
        <v>125</v>
      </c>
      <c r="D26" s="25">
        <v>2074.88</v>
      </c>
      <c r="E26" s="25">
        <v>0</v>
      </c>
      <c r="F26" s="86">
        <v>0</v>
      </c>
      <c r="G26" s="25">
        <v>0</v>
      </c>
      <c r="H26" s="94">
        <v>0</v>
      </c>
      <c r="I26" s="25">
        <v>0</v>
      </c>
      <c r="J26" s="25">
        <v>0</v>
      </c>
    </row>
    <row r="27" spans="1:10" ht="12.75">
      <c r="A27" s="1">
        <v>111</v>
      </c>
      <c r="B27" s="1">
        <v>312001</v>
      </c>
      <c r="C27" s="1" t="s">
        <v>126</v>
      </c>
      <c r="D27" s="25">
        <v>4320</v>
      </c>
      <c r="E27" s="25">
        <v>0</v>
      </c>
      <c r="F27" s="86">
        <v>0</v>
      </c>
      <c r="G27" s="25">
        <v>0</v>
      </c>
      <c r="H27" s="94">
        <v>0</v>
      </c>
      <c r="I27" s="25">
        <v>0</v>
      </c>
      <c r="J27" s="25">
        <v>0</v>
      </c>
    </row>
    <row r="28" spans="1:10" ht="12.75">
      <c r="A28" s="1">
        <v>111</v>
      </c>
      <c r="B28" s="1">
        <v>312001</v>
      </c>
      <c r="C28" s="1" t="s">
        <v>158</v>
      </c>
      <c r="D28" s="25">
        <v>0</v>
      </c>
      <c r="E28" s="25">
        <v>1821.3</v>
      </c>
      <c r="F28" s="86">
        <v>0</v>
      </c>
      <c r="G28" s="25">
        <v>0</v>
      </c>
      <c r="H28" s="94">
        <v>0</v>
      </c>
      <c r="I28" s="25">
        <v>0</v>
      </c>
      <c r="J28" s="25">
        <v>0</v>
      </c>
    </row>
    <row r="29" spans="1:10" ht="12.75">
      <c r="A29" s="1">
        <v>111</v>
      </c>
      <c r="B29" s="1">
        <v>312001</v>
      </c>
      <c r="C29" s="1" t="s">
        <v>159</v>
      </c>
      <c r="D29" s="25">
        <v>0</v>
      </c>
      <c r="E29" s="25">
        <v>0</v>
      </c>
      <c r="F29" s="86">
        <v>0</v>
      </c>
      <c r="G29" s="25">
        <v>0</v>
      </c>
      <c r="H29" s="94">
        <v>0</v>
      </c>
      <c r="I29" s="25">
        <v>0</v>
      </c>
      <c r="J29" s="25">
        <v>0</v>
      </c>
    </row>
    <row r="30" spans="1:10" ht="12.75">
      <c r="A30" s="1" t="s">
        <v>113</v>
      </c>
      <c r="B30" s="1">
        <v>312001</v>
      </c>
      <c r="C30" s="1" t="s">
        <v>115</v>
      </c>
      <c r="D30" s="25">
        <v>50332.74</v>
      </c>
      <c r="E30" s="25">
        <v>19031.95</v>
      </c>
      <c r="F30" s="86">
        <v>0</v>
      </c>
      <c r="G30" s="25">
        <v>30577</v>
      </c>
      <c r="H30" s="94">
        <v>0</v>
      </c>
      <c r="I30" s="25">
        <v>0</v>
      </c>
      <c r="J30" s="25">
        <v>0</v>
      </c>
    </row>
    <row r="31" spans="1:10" ht="12.75">
      <c r="A31" s="1" t="s">
        <v>114</v>
      </c>
      <c r="B31" s="1">
        <v>312001</v>
      </c>
      <c r="C31" s="1" t="s">
        <v>116</v>
      </c>
      <c r="D31" s="25">
        <v>5921.51</v>
      </c>
      <c r="E31" s="25">
        <v>2239.06</v>
      </c>
      <c r="F31" s="86">
        <v>0</v>
      </c>
      <c r="G31" s="25">
        <v>3598</v>
      </c>
      <c r="H31" s="94">
        <v>0</v>
      </c>
      <c r="I31" s="25">
        <v>0</v>
      </c>
      <c r="J31" s="25">
        <v>0</v>
      </c>
    </row>
    <row r="32" spans="1:10" ht="12.75">
      <c r="A32" s="1" t="s">
        <v>113</v>
      </c>
      <c r="B32" s="1">
        <v>312001</v>
      </c>
      <c r="C32" s="1" t="s">
        <v>117</v>
      </c>
      <c r="D32" s="25">
        <v>1785</v>
      </c>
      <c r="E32" s="25">
        <v>0</v>
      </c>
      <c r="F32" s="86">
        <v>0</v>
      </c>
      <c r="G32" s="25">
        <v>0</v>
      </c>
      <c r="H32" s="94">
        <v>0</v>
      </c>
      <c r="I32" s="25">
        <v>0</v>
      </c>
      <c r="J32" s="25">
        <v>0</v>
      </c>
    </row>
    <row r="33" spans="1:10" ht="12.75">
      <c r="A33" s="1" t="s">
        <v>114</v>
      </c>
      <c r="B33" s="1">
        <v>312001</v>
      </c>
      <c r="C33" s="1" t="s">
        <v>118</v>
      </c>
      <c r="D33" s="25">
        <v>210</v>
      </c>
      <c r="E33" s="25">
        <v>0</v>
      </c>
      <c r="F33" s="86">
        <v>0</v>
      </c>
      <c r="G33" s="25">
        <v>0</v>
      </c>
      <c r="H33" s="94">
        <v>0</v>
      </c>
      <c r="I33" s="25">
        <v>0</v>
      </c>
      <c r="J33" s="25">
        <v>0</v>
      </c>
    </row>
    <row r="34" spans="1:10" ht="12.75">
      <c r="A34" s="1" t="s">
        <v>100</v>
      </c>
      <c r="B34" s="1">
        <v>312001</v>
      </c>
      <c r="C34" s="1" t="s">
        <v>109</v>
      </c>
      <c r="D34" s="25">
        <v>15554.82</v>
      </c>
      <c r="E34" s="25">
        <v>1204.37</v>
      </c>
      <c r="F34" s="86">
        <v>642</v>
      </c>
      <c r="G34" s="25">
        <v>1292</v>
      </c>
      <c r="H34" s="94">
        <v>4522</v>
      </c>
      <c r="I34" s="25">
        <v>0</v>
      </c>
      <c r="J34" s="25">
        <v>0</v>
      </c>
    </row>
    <row r="35" spans="1:10" ht="12.75">
      <c r="A35" s="1" t="s">
        <v>101</v>
      </c>
      <c r="B35" s="1">
        <v>312001</v>
      </c>
      <c r="C35" s="1" t="s">
        <v>102</v>
      </c>
      <c r="D35" s="25">
        <v>2744.98</v>
      </c>
      <c r="E35" s="25">
        <v>212.55</v>
      </c>
      <c r="F35" s="86">
        <v>113</v>
      </c>
      <c r="G35" s="25">
        <v>228</v>
      </c>
      <c r="H35" s="94">
        <v>798</v>
      </c>
      <c r="I35" s="25">
        <v>0</v>
      </c>
      <c r="J35" s="25">
        <v>0</v>
      </c>
    </row>
    <row r="36" spans="1:10" ht="12.75">
      <c r="A36" s="30"/>
      <c r="B36" s="30"/>
      <c r="C36" s="30" t="s">
        <v>13</v>
      </c>
      <c r="D36" s="76">
        <f>SUM(D37:D44)</f>
        <v>208136.36000000002</v>
      </c>
      <c r="E36" s="76">
        <f aca="true" t="shared" si="0" ref="E36:J36">SUM(E37:E44)</f>
        <v>257699.37</v>
      </c>
      <c r="F36" s="101">
        <f>SUM(F37:F44)</f>
        <v>256410</v>
      </c>
      <c r="G36" s="76">
        <f t="shared" si="0"/>
        <v>268490</v>
      </c>
      <c r="H36" s="95">
        <f t="shared" si="0"/>
        <v>268580</v>
      </c>
      <c r="I36" s="76">
        <f t="shared" si="0"/>
        <v>269100</v>
      </c>
      <c r="J36" s="76">
        <f t="shared" si="0"/>
        <v>269140</v>
      </c>
    </row>
    <row r="37" spans="1:10" ht="12.75">
      <c r="A37" s="1">
        <v>41</v>
      </c>
      <c r="B37" s="1">
        <v>111003</v>
      </c>
      <c r="C37" s="1" t="s">
        <v>0</v>
      </c>
      <c r="D37" s="25">
        <v>186029.09</v>
      </c>
      <c r="E37" s="25">
        <v>233438.53</v>
      </c>
      <c r="F37" s="86">
        <v>233000</v>
      </c>
      <c r="G37" s="25">
        <v>245000</v>
      </c>
      <c r="H37" s="94">
        <v>245000</v>
      </c>
      <c r="I37" s="25">
        <v>245000</v>
      </c>
      <c r="J37" s="25">
        <v>245000</v>
      </c>
    </row>
    <row r="38" spans="1:10" ht="12.75">
      <c r="A38" s="1">
        <v>41</v>
      </c>
      <c r="B38" s="1">
        <v>121001</v>
      </c>
      <c r="C38" s="1" t="s">
        <v>14</v>
      </c>
      <c r="D38" s="25">
        <v>3384.1</v>
      </c>
      <c r="E38" s="25">
        <v>3377.75</v>
      </c>
      <c r="F38" s="86">
        <v>3300</v>
      </c>
      <c r="G38" s="25">
        <v>3300</v>
      </c>
      <c r="H38" s="94">
        <v>3300</v>
      </c>
      <c r="I38" s="25">
        <v>3300</v>
      </c>
      <c r="J38" s="25">
        <v>3300</v>
      </c>
    </row>
    <row r="39" spans="1:10" ht="12.75">
      <c r="A39" s="1">
        <v>41</v>
      </c>
      <c r="B39" s="1">
        <v>121002</v>
      </c>
      <c r="C39" s="1" t="s">
        <v>15</v>
      </c>
      <c r="D39" s="25">
        <v>5448.01</v>
      </c>
      <c r="E39" s="25">
        <v>7322.49</v>
      </c>
      <c r="F39" s="86">
        <v>6500</v>
      </c>
      <c r="G39" s="25">
        <v>6500</v>
      </c>
      <c r="H39" s="94">
        <v>6500</v>
      </c>
      <c r="I39" s="25">
        <v>6500</v>
      </c>
      <c r="J39" s="25">
        <v>6500</v>
      </c>
    </row>
    <row r="40" spans="1:10" ht="12.75" hidden="1">
      <c r="A40" s="1">
        <v>41</v>
      </c>
      <c r="B40" s="1">
        <v>121003</v>
      </c>
      <c r="C40" s="8" t="s">
        <v>26</v>
      </c>
      <c r="D40" s="25"/>
      <c r="E40" s="25"/>
      <c r="F40" s="86"/>
      <c r="G40" s="25"/>
      <c r="H40" s="94"/>
      <c r="I40" s="25"/>
      <c r="J40" s="25"/>
    </row>
    <row r="41" spans="1:10" ht="12.75">
      <c r="A41" s="1">
        <v>41</v>
      </c>
      <c r="B41" s="1">
        <v>133001</v>
      </c>
      <c r="C41" s="1" t="s">
        <v>16</v>
      </c>
      <c r="D41" s="25">
        <v>346.32</v>
      </c>
      <c r="E41" s="25">
        <v>353.5</v>
      </c>
      <c r="F41" s="86">
        <v>360</v>
      </c>
      <c r="G41" s="25">
        <v>380</v>
      </c>
      <c r="H41" s="94">
        <v>380</v>
      </c>
      <c r="I41" s="25">
        <v>380</v>
      </c>
      <c r="J41" s="25">
        <v>390</v>
      </c>
    </row>
    <row r="42" spans="1:10" ht="12.75">
      <c r="A42" s="1">
        <v>41</v>
      </c>
      <c r="B42" s="1">
        <v>133006</v>
      </c>
      <c r="C42" s="1" t="s">
        <v>17</v>
      </c>
      <c r="D42" s="25">
        <v>0</v>
      </c>
      <c r="E42" s="25">
        <v>0</v>
      </c>
      <c r="F42" s="86">
        <v>150</v>
      </c>
      <c r="G42" s="25">
        <v>170</v>
      </c>
      <c r="H42" s="94">
        <v>200</v>
      </c>
      <c r="I42" s="25">
        <v>220</v>
      </c>
      <c r="J42" s="25">
        <v>250</v>
      </c>
    </row>
    <row r="43" spans="1:10" ht="12.75">
      <c r="A43" s="1">
        <v>41</v>
      </c>
      <c r="B43" s="1">
        <v>133012</v>
      </c>
      <c r="C43" s="1" t="s">
        <v>30</v>
      </c>
      <c r="D43" s="25">
        <v>600</v>
      </c>
      <c r="E43" s="25">
        <v>675</v>
      </c>
      <c r="F43" s="86">
        <v>600</v>
      </c>
      <c r="G43" s="25">
        <v>640</v>
      </c>
      <c r="H43" s="94">
        <v>700</v>
      </c>
      <c r="I43" s="25">
        <v>700</v>
      </c>
      <c r="J43" s="25">
        <v>700</v>
      </c>
    </row>
    <row r="44" spans="1:10" ht="12.75">
      <c r="A44" s="1">
        <v>41</v>
      </c>
      <c r="B44" s="1">
        <v>133013</v>
      </c>
      <c r="C44" s="1" t="s">
        <v>18</v>
      </c>
      <c r="D44" s="25">
        <v>12328.84</v>
      </c>
      <c r="E44" s="25">
        <v>12532.1</v>
      </c>
      <c r="F44" s="86">
        <v>12500</v>
      </c>
      <c r="G44" s="25">
        <v>12500</v>
      </c>
      <c r="H44" s="94">
        <v>12500</v>
      </c>
      <c r="I44" s="25">
        <v>13000</v>
      </c>
      <c r="J44" s="25">
        <v>13000</v>
      </c>
    </row>
    <row r="45" spans="1:10" ht="12.75">
      <c r="A45" s="30"/>
      <c r="B45" s="30"/>
      <c r="C45" s="30" t="s">
        <v>19</v>
      </c>
      <c r="D45" s="76">
        <f>SUM(D47:D57)</f>
        <v>48489.130000000005</v>
      </c>
      <c r="E45" s="76">
        <f>SUM(E47:E57)</f>
        <v>41661.36</v>
      </c>
      <c r="F45" s="101">
        <f>F46+F47+F48+F49+F50+F51+F52+F54+F55+F56+F57+F58+F59</f>
        <v>31989</v>
      </c>
      <c r="G45" s="76">
        <f>SUM(G47:G57)</f>
        <v>45244</v>
      </c>
      <c r="H45" s="95">
        <f>H46+H47+H48+H49+H50+H51+H52+H54+H55+H56+H57+H58+H59</f>
        <v>41993</v>
      </c>
      <c r="I45" s="76">
        <f>I46+I47+I48+I49+I50+I51+I52+I54+I55+I56+I57+I58+I59</f>
        <v>41694</v>
      </c>
      <c r="J45" s="76">
        <f>J46+J47+J48+J49+J50+J51+J52+J54+J55+J56+J57+J58+J59</f>
        <v>41694</v>
      </c>
    </row>
    <row r="46" spans="1:10" ht="12.75" hidden="1">
      <c r="A46" s="27">
        <v>41</v>
      </c>
      <c r="B46" s="27">
        <v>212002</v>
      </c>
      <c r="C46" s="27" t="s">
        <v>31</v>
      </c>
      <c r="D46" s="71">
        <f>SUM(D37:D44)</f>
        <v>208136.36000000002</v>
      </c>
      <c r="E46" s="71">
        <f>SUM(E37:E44)</f>
        <v>257699.37</v>
      </c>
      <c r="F46" s="84"/>
      <c r="G46" s="71"/>
      <c r="H46" s="96"/>
      <c r="I46" s="71"/>
      <c r="J46" s="71"/>
    </row>
    <row r="47" spans="1:10" ht="12.75">
      <c r="A47" s="1">
        <v>41</v>
      </c>
      <c r="B47" s="1">
        <v>212003</v>
      </c>
      <c r="C47" s="1" t="s">
        <v>35</v>
      </c>
      <c r="D47" s="25">
        <v>15374.91</v>
      </c>
      <c r="E47" s="25">
        <v>17482.88</v>
      </c>
      <c r="F47" s="86">
        <v>16000</v>
      </c>
      <c r="G47" s="25">
        <v>16000</v>
      </c>
      <c r="H47" s="94">
        <v>16000</v>
      </c>
      <c r="I47" s="25">
        <v>16000</v>
      </c>
      <c r="J47" s="25">
        <v>16000</v>
      </c>
    </row>
    <row r="48" spans="1:10" ht="12.75">
      <c r="A48" s="1">
        <v>41</v>
      </c>
      <c r="B48" s="1">
        <v>221004</v>
      </c>
      <c r="C48" s="1" t="s">
        <v>32</v>
      </c>
      <c r="D48" s="25">
        <v>1010.5</v>
      </c>
      <c r="E48" s="25">
        <v>2614.5</v>
      </c>
      <c r="F48" s="86">
        <v>1300</v>
      </c>
      <c r="G48" s="25">
        <v>2300</v>
      </c>
      <c r="H48" s="94">
        <v>2000</v>
      </c>
      <c r="I48" s="25">
        <v>2000</v>
      </c>
      <c r="J48" s="25">
        <v>2000</v>
      </c>
    </row>
    <row r="49" spans="1:10" ht="12.75">
      <c r="A49" s="1">
        <v>41</v>
      </c>
      <c r="B49" s="1">
        <v>222003</v>
      </c>
      <c r="C49" s="8" t="s">
        <v>36</v>
      </c>
      <c r="D49" s="25">
        <v>220</v>
      </c>
      <c r="E49" s="25">
        <v>70</v>
      </c>
      <c r="F49" s="86">
        <v>0</v>
      </c>
      <c r="G49" s="25">
        <v>0</v>
      </c>
      <c r="H49" s="94">
        <v>0</v>
      </c>
      <c r="I49" s="25">
        <v>0</v>
      </c>
      <c r="J49" s="25">
        <v>0</v>
      </c>
    </row>
    <row r="50" spans="1:10" ht="12.75">
      <c r="A50" s="1">
        <v>41</v>
      </c>
      <c r="B50" s="1">
        <v>223001</v>
      </c>
      <c r="C50" s="1" t="s">
        <v>103</v>
      </c>
      <c r="D50" s="25">
        <v>16189.63</v>
      </c>
      <c r="E50" s="25">
        <v>11239.06</v>
      </c>
      <c r="F50" s="86">
        <v>13000</v>
      </c>
      <c r="G50" s="25">
        <v>12800</v>
      </c>
      <c r="H50" s="94">
        <v>13000</v>
      </c>
      <c r="I50" s="25">
        <v>13000</v>
      </c>
      <c r="J50" s="25">
        <v>13000</v>
      </c>
    </row>
    <row r="51" spans="1:10" ht="12.75">
      <c r="A51" s="1">
        <v>41</v>
      </c>
      <c r="B51" s="1">
        <v>223003</v>
      </c>
      <c r="C51" s="1" t="s">
        <v>104</v>
      </c>
      <c r="D51" s="25">
        <v>1827.8</v>
      </c>
      <c r="E51" s="25">
        <v>1834.61</v>
      </c>
      <c r="F51" s="86">
        <v>1600</v>
      </c>
      <c r="G51" s="25">
        <v>1600</v>
      </c>
      <c r="H51" s="94">
        <v>1600</v>
      </c>
      <c r="I51" s="25">
        <v>1600</v>
      </c>
      <c r="J51" s="25">
        <v>1600</v>
      </c>
    </row>
    <row r="52" spans="1:10" ht="12.75">
      <c r="A52" s="1">
        <v>41</v>
      </c>
      <c r="B52" s="1">
        <v>242</v>
      </c>
      <c r="C52" s="1" t="s">
        <v>33</v>
      </c>
      <c r="D52" s="25">
        <v>8.01</v>
      </c>
      <c r="E52" s="25">
        <v>11.38</v>
      </c>
      <c r="F52" s="86">
        <v>9</v>
      </c>
      <c r="G52" s="25">
        <v>9</v>
      </c>
      <c r="H52" s="94">
        <v>13</v>
      </c>
      <c r="I52" s="25">
        <v>14</v>
      </c>
      <c r="J52" s="25">
        <v>14</v>
      </c>
    </row>
    <row r="53" spans="1:10" ht="12.75">
      <c r="A53" s="1">
        <v>41</v>
      </c>
      <c r="B53" s="1">
        <v>292006</v>
      </c>
      <c r="C53" s="1" t="s">
        <v>124</v>
      </c>
      <c r="D53" s="25">
        <v>5885.19</v>
      </c>
      <c r="E53" s="25">
        <v>154.6</v>
      </c>
      <c r="F53" s="86">
        <v>0</v>
      </c>
      <c r="G53" s="25">
        <v>0</v>
      </c>
      <c r="H53" s="94">
        <v>0</v>
      </c>
      <c r="I53" s="25">
        <v>0</v>
      </c>
      <c r="J53" s="25">
        <v>0</v>
      </c>
    </row>
    <row r="54" spans="1:10" ht="12.75">
      <c r="A54" s="1">
        <v>41</v>
      </c>
      <c r="B54" s="1">
        <v>292008</v>
      </c>
      <c r="C54" s="8" t="s">
        <v>105</v>
      </c>
      <c r="D54" s="25">
        <v>70.18</v>
      </c>
      <c r="E54" s="25">
        <v>84.03</v>
      </c>
      <c r="F54" s="86">
        <v>80</v>
      </c>
      <c r="G54" s="25">
        <v>80</v>
      </c>
      <c r="H54" s="94">
        <v>80</v>
      </c>
      <c r="I54" s="25">
        <v>80</v>
      </c>
      <c r="J54" s="25">
        <v>80</v>
      </c>
    </row>
    <row r="55" spans="1:10" ht="12.75">
      <c r="A55" s="1">
        <v>41</v>
      </c>
      <c r="B55" s="1">
        <v>292012</v>
      </c>
      <c r="C55" s="1" t="s">
        <v>34</v>
      </c>
      <c r="D55" s="25">
        <v>0</v>
      </c>
      <c r="E55" s="25">
        <v>0</v>
      </c>
      <c r="F55" s="86">
        <v>0</v>
      </c>
      <c r="G55" s="25">
        <v>0</v>
      </c>
      <c r="H55" s="94">
        <v>0</v>
      </c>
      <c r="I55" s="25">
        <v>0</v>
      </c>
      <c r="J55" s="25">
        <v>0</v>
      </c>
    </row>
    <row r="56" spans="1:10" ht="12.75">
      <c r="A56" s="1">
        <v>41</v>
      </c>
      <c r="B56" s="1">
        <v>292027</v>
      </c>
      <c r="C56" s="1" t="s">
        <v>108</v>
      </c>
      <c r="D56" s="25">
        <v>0</v>
      </c>
      <c r="E56" s="25">
        <v>0</v>
      </c>
      <c r="F56" s="86">
        <v>0</v>
      </c>
      <c r="G56" s="25">
        <v>0</v>
      </c>
      <c r="H56" s="94">
        <v>0</v>
      </c>
      <c r="I56" s="25">
        <v>0</v>
      </c>
      <c r="J56" s="25">
        <v>0</v>
      </c>
    </row>
    <row r="57" spans="1:10" ht="12.75">
      <c r="A57" s="1">
        <v>41</v>
      </c>
      <c r="B57" s="1">
        <v>200</v>
      </c>
      <c r="C57" s="1" t="s">
        <v>179</v>
      </c>
      <c r="D57" s="25">
        <v>7902.91</v>
      </c>
      <c r="E57" s="25">
        <v>8170.3</v>
      </c>
      <c r="F57" s="86">
        <v>0</v>
      </c>
      <c r="G57" s="25">
        <v>12455</v>
      </c>
      <c r="H57" s="94">
        <v>9300</v>
      </c>
      <c r="I57" s="25">
        <v>9000</v>
      </c>
      <c r="J57" s="25">
        <v>9000</v>
      </c>
    </row>
    <row r="58" spans="1:10" ht="12.75">
      <c r="A58" s="1"/>
      <c r="B58" s="1"/>
      <c r="C58" s="8"/>
      <c r="D58" s="25"/>
      <c r="E58" s="25"/>
      <c r="F58" s="25"/>
      <c r="G58" s="25"/>
      <c r="H58" s="94"/>
      <c r="I58" s="25"/>
      <c r="J58" s="25"/>
    </row>
    <row r="59" spans="1:10" ht="12.75">
      <c r="A59" s="1"/>
      <c r="B59" s="1"/>
      <c r="C59" s="8"/>
      <c r="D59" s="25"/>
      <c r="E59" s="25"/>
      <c r="F59" s="25"/>
      <c r="G59" s="25"/>
      <c r="H59" s="94"/>
      <c r="I59" s="25"/>
      <c r="J59" s="25"/>
    </row>
    <row r="60" spans="1:10" ht="13.5" customHeight="1">
      <c r="A60" s="30"/>
      <c r="B60" s="29" t="s">
        <v>1</v>
      </c>
      <c r="C60" s="30"/>
      <c r="D60" s="77">
        <f>D7+D36+D45</f>
        <v>685880.48</v>
      </c>
      <c r="E60" s="77">
        <v>698727.33</v>
      </c>
      <c r="F60" s="77">
        <f>F45+F36+F7</f>
        <v>659570</v>
      </c>
      <c r="G60" s="77">
        <v>738580</v>
      </c>
      <c r="H60" s="97">
        <f>H45+H36+H7</f>
        <v>717923</v>
      </c>
      <c r="I60" s="77">
        <f>I45+I36+I7</f>
        <v>712824</v>
      </c>
      <c r="J60" s="77">
        <f>J45+J36+J7</f>
        <v>712864</v>
      </c>
    </row>
    <row r="61" spans="1:8" ht="12.75">
      <c r="A61" s="2"/>
      <c r="B61" s="2"/>
      <c r="C61" s="2"/>
      <c r="D61" s="18" t="s">
        <v>25</v>
      </c>
      <c r="H61" s="98"/>
    </row>
    <row r="62" spans="1:10" ht="15">
      <c r="A62" s="116" t="s">
        <v>76</v>
      </c>
      <c r="B62" s="117"/>
      <c r="C62" s="117"/>
      <c r="D62" s="117"/>
      <c r="E62" s="34"/>
      <c r="F62" s="34"/>
      <c r="G62" s="34"/>
      <c r="H62" s="99"/>
      <c r="I62" s="34"/>
      <c r="J62" s="34"/>
    </row>
    <row r="63" spans="1:10" ht="12.75">
      <c r="A63" s="1">
        <v>43</v>
      </c>
      <c r="B63" s="1">
        <v>233001</v>
      </c>
      <c r="C63" s="1" t="s">
        <v>44</v>
      </c>
      <c r="D63" s="25">
        <v>0</v>
      </c>
      <c r="E63" s="25">
        <v>276</v>
      </c>
      <c r="F63" s="86">
        <v>300</v>
      </c>
      <c r="G63" s="25">
        <v>0</v>
      </c>
      <c r="H63" s="94">
        <v>0</v>
      </c>
      <c r="I63" s="25">
        <v>0</v>
      </c>
      <c r="J63" s="25">
        <v>0</v>
      </c>
    </row>
    <row r="64" spans="1:10" ht="12.75">
      <c r="A64" s="1" t="s">
        <v>113</v>
      </c>
      <c r="B64" s="1">
        <v>322001</v>
      </c>
      <c r="C64" s="1" t="s">
        <v>183</v>
      </c>
      <c r="D64" s="25">
        <v>0</v>
      </c>
      <c r="E64" s="25">
        <v>5134</v>
      </c>
      <c r="F64" s="86">
        <v>0</v>
      </c>
      <c r="G64" s="25">
        <v>0</v>
      </c>
      <c r="H64" s="94">
        <v>0</v>
      </c>
      <c r="I64" s="25">
        <v>0</v>
      </c>
      <c r="J64" s="25">
        <v>0</v>
      </c>
    </row>
    <row r="65" spans="1:10" ht="12.75">
      <c r="A65" s="1" t="s">
        <v>114</v>
      </c>
      <c r="B65" s="1">
        <v>322001</v>
      </c>
      <c r="C65" s="1" t="s">
        <v>184</v>
      </c>
      <c r="D65" s="25">
        <v>0</v>
      </c>
      <c r="E65" s="25">
        <v>604</v>
      </c>
      <c r="F65" s="86">
        <v>0</v>
      </c>
      <c r="G65" s="25">
        <v>0</v>
      </c>
      <c r="H65" s="94">
        <v>0</v>
      </c>
      <c r="I65" s="25">
        <v>0</v>
      </c>
      <c r="J65" s="25">
        <v>0</v>
      </c>
    </row>
    <row r="66" spans="1:10" ht="12.75">
      <c r="A66" s="1" t="s">
        <v>113</v>
      </c>
      <c r="B66" s="1">
        <v>322001</v>
      </c>
      <c r="C66" s="1" t="s">
        <v>119</v>
      </c>
      <c r="D66" s="25">
        <v>33826.54</v>
      </c>
      <c r="E66" s="25">
        <v>0</v>
      </c>
      <c r="F66" s="86">
        <v>0</v>
      </c>
      <c r="G66" s="25">
        <v>0</v>
      </c>
      <c r="H66" s="94">
        <v>0</v>
      </c>
      <c r="I66" s="25">
        <v>0</v>
      </c>
      <c r="J66" s="25">
        <v>0</v>
      </c>
    </row>
    <row r="67" spans="1:10" ht="12.75">
      <c r="A67" s="1" t="s">
        <v>114</v>
      </c>
      <c r="B67" s="1">
        <v>322001</v>
      </c>
      <c r="C67" s="1" t="s">
        <v>120</v>
      </c>
      <c r="D67" s="25">
        <v>3979.59</v>
      </c>
      <c r="E67" s="25">
        <v>0</v>
      </c>
      <c r="F67" s="86">
        <v>0</v>
      </c>
      <c r="G67" s="25">
        <v>0</v>
      </c>
      <c r="H67" s="94">
        <v>0</v>
      </c>
      <c r="I67" s="25">
        <v>0</v>
      </c>
      <c r="J67" s="25">
        <v>0</v>
      </c>
    </row>
    <row r="68" spans="1:10" ht="12.75">
      <c r="A68" s="1"/>
      <c r="B68" s="1"/>
      <c r="C68" s="1"/>
      <c r="D68" s="25"/>
      <c r="E68" s="25"/>
      <c r="F68" s="86"/>
      <c r="G68" s="25"/>
      <c r="H68" s="94"/>
      <c r="I68" s="25"/>
      <c r="J68" s="25"/>
    </row>
    <row r="69" spans="1:10" ht="12.75">
      <c r="A69" s="30"/>
      <c r="B69" s="29" t="s">
        <v>1</v>
      </c>
      <c r="C69" s="30"/>
      <c r="D69" s="77">
        <f>SUM(D63:D68)</f>
        <v>37806.130000000005</v>
      </c>
      <c r="E69" s="77">
        <f>SUM(E63:E68)</f>
        <v>6014</v>
      </c>
      <c r="F69" s="77">
        <v>300</v>
      </c>
      <c r="G69" s="77">
        <v>0</v>
      </c>
      <c r="H69" s="97">
        <v>0</v>
      </c>
      <c r="I69" s="77">
        <v>0</v>
      </c>
      <c r="J69" s="77">
        <v>0</v>
      </c>
    </row>
    <row r="70" spans="1:8" ht="12.75">
      <c r="A70" s="2"/>
      <c r="B70" s="7"/>
      <c r="C70" s="2"/>
      <c r="D70" s="16"/>
      <c r="F70" s="13"/>
      <c r="H70" s="98"/>
    </row>
    <row r="71" spans="1:10" ht="12.75">
      <c r="A71" s="122" t="s">
        <v>10</v>
      </c>
      <c r="B71" s="122"/>
      <c r="C71" s="122"/>
      <c r="D71" s="122"/>
      <c r="E71" s="122"/>
      <c r="F71" s="102"/>
      <c r="G71" s="34"/>
      <c r="H71" s="99"/>
      <c r="I71" s="34"/>
      <c r="J71" s="34"/>
    </row>
    <row r="72" spans="1:10" ht="12.75">
      <c r="A72" s="1"/>
      <c r="B72" s="3" t="s">
        <v>106</v>
      </c>
      <c r="C72" s="1" t="s">
        <v>107</v>
      </c>
      <c r="D72" s="25">
        <v>88.38</v>
      </c>
      <c r="E72" s="25">
        <v>9924.49</v>
      </c>
      <c r="F72" s="86">
        <v>0</v>
      </c>
      <c r="G72" s="25">
        <v>8917</v>
      </c>
      <c r="H72" s="94">
        <v>0</v>
      </c>
      <c r="I72" s="25">
        <v>0</v>
      </c>
      <c r="J72" s="25">
        <v>0</v>
      </c>
    </row>
    <row r="73" spans="1:10" ht="12.75">
      <c r="A73" s="1"/>
      <c r="B73" s="3" t="s">
        <v>24</v>
      </c>
      <c r="C73" s="1" t="s">
        <v>78</v>
      </c>
      <c r="D73" s="25">
        <v>10674</v>
      </c>
      <c r="E73" s="25">
        <v>2482.37</v>
      </c>
      <c r="F73" s="86">
        <v>0</v>
      </c>
      <c r="G73" s="25">
        <v>0</v>
      </c>
      <c r="H73" s="94">
        <v>0</v>
      </c>
      <c r="I73" s="25">
        <v>0</v>
      </c>
      <c r="J73" s="25">
        <v>0</v>
      </c>
    </row>
    <row r="74" spans="1:10" ht="12.75">
      <c r="A74" s="1"/>
      <c r="B74" s="3" t="s">
        <v>121</v>
      </c>
      <c r="C74" s="1" t="s">
        <v>122</v>
      </c>
      <c r="D74" s="25">
        <v>0</v>
      </c>
      <c r="E74" s="25">
        <v>5644.3</v>
      </c>
      <c r="F74" s="86">
        <v>0</v>
      </c>
      <c r="G74" s="25">
        <v>0</v>
      </c>
      <c r="H74" s="94">
        <v>0</v>
      </c>
      <c r="I74" s="25">
        <v>0</v>
      </c>
      <c r="J74" s="25">
        <v>0</v>
      </c>
    </row>
    <row r="75" spans="1:10" ht="12.75">
      <c r="A75" s="1"/>
      <c r="B75" s="3" t="s">
        <v>180</v>
      </c>
      <c r="C75" s="1" t="s">
        <v>181</v>
      </c>
      <c r="D75" s="25">
        <v>0</v>
      </c>
      <c r="E75" s="25">
        <v>0</v>
      </c>
      <c r="F75" s="86">
        <v>0</v>
      </c>
      <c r="G75" s="25">
        <v>21110</v>
      </c>
      <c r="H75" s="94">
        <v>0</v>
      </c>
      <c r="I75" s="25">
        <v>0</v>
      </c>
      <c r="J75" s="25">
        <v>0</v>
      </c>
    </row>
    <row r="76" spans="1:10" ht="12.75">
      <c r="A76" s="30"/>
      <c r="B76" s="38" t="s">
        <v>1</v>
      </c>
      <c r="C76" s="29"/>
      <c r="D76" s="77">
        <f>SUM(D72:D75)</f>
        <v>10762.38</v>
      </c>
      <c r="E76" s="77">
        <f>SUM(E72:E75)</f>
        <v>18051.16</v>
      </c>
      <c r="F76" s="77">
        <f>F72+F75</f>
        <v>0</v>
      </c>
      <c r="G76" s="77">
        <v>30027</v>
      </c>
      <c r="H76" s="97">
        <f>H72+H75</f>
        <v>0</v>
      </c>
      <c r="I76" s="77">
        <f>I72+I75</f>
        <v>0</v>
      </c>
      <c r="J76" s="77">
        <f>J72+J75</f>
        <v>0</v>
      </c>
    </row>
    <row r="77" spans="1:8" ht="12.75">
      <c r="A77" s="2"/>
      <c r="B77" s="2"/>
      <c r="C77" s="2"/>
      <c r="D77" s="16"/>
      <c r="F77" s="13"/>
      <c r="H77" s="98"/>
    </row>
    <row r="78" spans="1:10" ht="12.75">
      <c r="A78" s="120" t="s">
        <v>45</v>
      </c>
      <c r="B78" s="120"/>
      <c r="C78" s="120"/>
      <c r="D78" s="25">
        <v>685880.48</v>
      </c>
      <c r="E78" s="25">
        <v>698727.33</v>
      </c>
      <c r="F78" s="86">
        <v>659570</v>
      </c>
      <c r="G78" s="25">
        <v>738580</v>
      </c>
      <c r="H78" s="94">
        <v>717923</v>
      </c>
      <c r="I78" s="25">
        <v>712824</v>
      </c>
      <c r="J78" s="25">
        <v>712864</v>
      </c>
    </row>
    <row r="79" spans="1:10" ht="12.75">
      <c r="A79" s="120" t="s">
        <v>28</v>
      </c>
      <c r="B79" s="120"/>
      <c r="C79" s="120"/>
      <c r="D79" s="25">
        <v>37806.13</v>
      </c>
      <c r="E79" s="25">
        <v>6014</v>
      </c>
      <c r="F79" s="86">
        <v>300</v>
      </c>
      <c r="G79" s="25">
        <v>0</v>
      </c>
      <c r="H79" s="94">
        <v>0</v>
      </c>
      <c r="I79" s="25">
        <v>0</v>
      </c>
      <c r="J79" s="25">
        <v>0</v>
      </c>
    </row>
    <row r="80" spans="1:10" ht="12.75">
      <c r="A80" s="120" t="s">
        <v>10</v>
      </c>
      <c r="B80" s="120"/>
      <c r="C80" s="120"/>
      <c r="D80" s="25">
        <v>10762.38</v>
      </c>
      <c r="E80" s="25">
        <v>18051.16</v>
      </c>
      <c r="F80" s="86">
        <v>0</v>
      </c>
      <c r="G80" s="25">
        <v>30027</v>
      </c>
      <c r="H80" s="94">
        <v>0</v>
      </c>
      <c r="I80" s="25">
        <v>0</v>
      </c>
      <c r="J80" s="25">
        <v>0</v>
      </c>
    </row>
    <row r="81" spans="1:10" ht="12.75">
      <c r="A81" s="120"/>
      <c r="B81" s="120"/>
      <c r="C81" s="120"/>
      <c r="D81" s="25"/>
      <c r="E81" s="25"/>
      <c r="F81" s="86"/>
      <c r="G81" s="25"/>
      <c r="H81" s="94"/>
      <c r="I81" s="25"/>
      <c r="J81" s="25"/>
    </row>
    <row r="82" spans="1:10" ht="12.75">
      <c r="A82" s="121" t="s">
        <v>46</v>
      </c>
      <c r="B82" s="121"/>
      <c r="C82" s="121"/>
      <c r="D82" s="78">
        <v>734448.99</v>
      </c>
      <c r="E82" s="78">
        <f>SUM(E78:E81)</f>
        <v>722792.49</v>
      </c>
      <c r="F82" s="78">
        <f>F78+F79+F80+F81</f>
        <v>659870</v>
      </c>
      <c r="G82" s="78">
        <f>G78+G79+G80+G81</f>
        <v>768607</v>
      </c>
      <c r="H82" s="100">
        <f>H78+H79+H80+H81</f>
        <v>717923</v>
      </c>
      <c r="I82" s="78">
        <f>I78+I79+I80+I81</f>
        <v>712824</v>
      </c>
      <c r="J82" s="78">
        <f>J78+J79+J80+J81</f>
        <v>712864</v>
      </c>
    </row>
    <row r="85" spans="5:6" ht="12.75">
      <c r="E85" s="35"/>
      <c r="F85" s="35"/>
    </row>
    <row r="87" ht="12.75">
      <c r="C87" s="2"/>
    </row>
    <row r="88" ht="12.75">
      <c r="C88" s="2"/>
    </row>
    <row r="89" ht="12.75">
      <c r="C89" s="39"/>
    </row>
    <row r="90" ht="12.75">
      <c r="C90" s="2"/>
    </row>
    <row r="91" ht="12.75">
      <c r="C91" s="2"/>
    </row>
  </sheetData>
  <sheetProtection/>
  <mergeCells count="11">
    <mergeCell ref="A80:C80"/>
    <mergeCell ref="A3:D3"/>
    <mergeCell ref="C5:C6"/>
    <mergeCell ref="B5:B6"/>
    <mergeCell ref="A5:A6"/>
    <mergeCell ref="A81:C81"/>
    <mergeCell ref="A82:C82"/>
    <mergeCell ref="A79:C79"/>
    <mergeCell ref="A62:D62"/>
    <mergeCell ref="A71:E71"/>
    <mergeCell ref="A78:C78"/>
  </mergeCells>
  <printOptions/>
  <pageMargins left="0.75" right="0.75" top="0.81" bottom="0.2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66">
      <selection activeCell="L169" sqref="L169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8.7109375" style="0" customWidth="1"/>
    <col min="4" max="4" width="8.421875" style="0" customWidth="1"/>
    <col min="5" max="5" width="26.28125" style="0" customWidth="1"/>
    <col min="6" max="6" width="11.7109375" style="0" customWidth="1"/>
    <col min="7" max="7" width="11.57421875" style="26" customWidth="1"/>
    <col min="8" max="8" width="10.421875" style="0" customWidth="1"/>
    <col min="9" max="9" width="11.28125" style="0" customWidth="1"/>
    <col min="10" max="10" width="10.28125" style="0" customWidth="1"/>
    <col min="11" max="11" width="10.421875" style="0" customWidth="1"/>
    <col min="12" max="12" width="10.28125" style="0" customWidth="1"/>
  </cols>
  <sheetData>
    <row r="1" spans="1:12" ht="15.75">
      <c r="A1" s="132" t="s">
        <v>77</v>
      </c>
      <c r="B1" s="132"/>
      <c r="C1" s="132"/>
      <c r="D1" s="132"/>
      <c r="E1" s="132"/>
      <c r="F1" s="132"/>
      <c r="G1" s="132"/>
      <c r="H1" s="43"/>
      <c r="I1" s="43"/>
      <c r="J1" s="43"/>
      <c r="K1" s="43"/>
      <c r="L1" s="43"/>
    </row>
    <row r="2" spans="3:7" ht="15.75">
      <c r="C2" s="28"/>
      <c r="D2" s="28"/>
      <c r="E2" s="28"/>
      <c r="F2" s="28"/>
      <c r="G2" s="28"/>
    </row>
    <row r="3" spans="1:12" ht="12.75">
      <c r="A3" s="133" t="s">
        <v>20</v>
      </c>
      <c r="B3" s="135" t="s">
        <v>168</v>
      </c>
      <c r="C3" s="130" t="s">
        <v>169</v>
      </c>
      <c r="D3" s="135" t="s">
        <v>186</v>
      </c>
      <c r="E3" s="133" t="s">
        <v>22</v>
      </c>
      <c r="F3" s="40" t="s">
        <v>37</v>
      </c>
      <c r="G3" s="40" t="s">
        <v>38</v>
      </c>
      <c r="H3" s="41" t="s">
        <v>39</v>
      </c>
      <c r="I3" s="41" t="s">
        <v>39</v>
      </c>
      <c r="J3" s="103" t="s">
        <v>40</v>
      </c>
      <c r="K3" s="40" t="s">
        <v>155</v>
      </c>
      <c r="L3" s="40" t="s">
        <v>171</v>
      </c>
    </row>
    <row r="4" spans="1:12" ht="25.5">
      <c r="A4" s="134"/>
      <c r="B4" s="137"/>
      <c r="C4" s="131"/>
      <c r="D4" s="136"/>
      <c r="E4" s="134"/>
      <c r="F4" s="42" t="s">
        <v>43</v>
      </c>
      <c r="G4" s="42" t="s">
        <v>43</v>
      </c>
      <c r="H4" s="41" t="s">
        <v>41</v>
      </c>
      <c r="I4" s="41" t="s">
        <v>47</v>
      </c>
      <c r="J4" s="104" t="s">
        <v>42</v>
      </c>
      <c r="K4" s="60" t="s">
        <v>42</v>
      </c>
      <c r="L4" s="60" t="s">
        <v>42</v>
      </c>
    </row>
    <row r="5" spans="1:12" ht="12.75">
      <c r="A5" s="124" t="s">
        <v>61</v>
      </c>
      <c r="B5" s="126"/>
      <c r="C5" s="126"/>
      <c r="D5" s="127"/>
      <c r="E5" s="57"/>
      <c r="F5" s="82">
        <f aca="true" t="shared" si="0" ref="F5:L5">SUM(F6:F11)</f>
        <v>80883.76</v>
      </c>
      <c r="G5" s="82">
        <f t="shared" si="0"/>
        <v>87900.98000000001</v>
      </c>
      <c r="H5" s="82">
        <f t="shared" si="0"/>
        <v>100140</v>
      </c>
      <c r="I5" s="82">
        <f t="shared" si="0"/>
        <v>102860</v>
      </c>
      <c r="J5" s="105">
        <f t="shared" si="0"/>
        <v>110000</v>
      </c>
      <c r="K5" s="82">
        <f t="shared" si="0"/>
        <v>100960</v>
      </c>
      <c r="L5" s="82">
        <f t="shared" si="0"/>
        <v>100960</v>
      </c>
    </row>
    <row r="6" spans="1:12" ht="12.75">
      <c r="A6" s="19"/>
      <c r="B6" s="44" t="s">
        <v>2</v>
      </c>
      <c r="C6" s="44" t="s">
        <v>170</v>
      </c>
      <c r="D6" s="46">
        <v>610</v>
      </c>
      <c r="E6" s="8" t="s">
        <v>48</v>
      </c>
      <c r="F6" s="25">
        <v>43255.29</v>
      </c>
      <c r="G6" s="25">
        <v>46785.54</v>
      </c>
      <c r="H6" s="25">
        <v>54850</v>
      </c>
      <c r="I6" s="25">
        <v>56680</v>
      </c>
      <c r="J6" s="106">
        <v>57850</v>
      </c>
      <c r="K6" s="25">
        <v>55000</v>
      </c>
      <c r="L6" s="25">
        <v>55000</v>
      </c>
    </row>
    <row r="7" spans="1:12" ht="12.75">
      <c r="A7" s="19"/>
      <c r="B7" s="44" t="s">
        <v>2</v>
      </c>
      <c r="C7" s="44" t="s">
        <v>170</v>
      </c>
      <c r="D7" s="44" t="s">
        <v>49</v>
      </c>
      <c r="E7" s="8" t="s">
        <v>50</v>
      </c>
      <c r="F7" s="25">
        <v>14961.08</v>
      </c>
      <c r="G7" s="25">
        <v>15967.7</v>
      </c>
      <c r="H7" s="25">
        <v>18630</v>
      </c>
      <c r="I7" s="25">
        <v>19550</v>
      </c>
      <c r="J7" s="106">
        <v>19670</v>
      </c>
      <c r="K7" s="25">
        <v>19000</v>
      </c>
      <c r="L7" s="25">
        <v>19000</v>
      </c>
    </row>
    <row r="8" spans="1:12" ht="12.75">
      <c r="A8" s="19"/>
      <c r="B8" s="44" t="s">
        <v>2</v>
      </c>
      <c r="C8" s="44" t="s">
        <v>170</v>
      </c>
      <c r="D8" s="44" t="s">
        <v>80</v>
      </c>
      <c r="E8" s="8" t="s">
        <v>133</v>
      </c>
      <c r="F8" s="25">
        <v>21938.21</v>
      </c>
      <c r="G8" s="25">
        <v>23631.24</v>
      </c>
      <c r="H8" s="25">
        <v>26000</v>
      </c>
      <c r="I8" s="25">
        <v>25760</v>
      </c>
      <c r="J8" s="106">
        <v>26000</v>
      </c>
      <c r="K8" s="25">
        <v>26200</v>
      </c>
      <c r="L8" s="25">
        <v>26200</v>
      </c>
    </row>
    <row r="9" spans="1:12" ht="12.75">
      <c r="A9" s="19"/>
      <c r="B9" s="45" t="s">
        <v>2</v>
      </c>
      <c r="C9" s="45" t="s">
        <v>170</v>
      </c>
      <c r="D9" s="45" t="s">
        <v>81</v>
      </c>
      <c r="E9" s="1" t="s">
        <v>160</v>
      </c>
      <c r="F9" s="25">
        <v>729.18</v>
      </c>
      <c r="G9" s="25">
        <v>1516.5</v>
      </c>
      <c r="H9" s="25">
        <v>660</v>
      </c>
      <c r="I9" s="25">
        <v>870</v>
      </c>
      <c r="J9" s="106">
        <v>6480</v>
      </c>
      <c r="K9" s="25">
        <v>760</v>
      </c>
      <c r="L9" s="25">
        <v>760</v>
      </c>
    </row>
    <row r="10" spans="1:12" ht="12.75">
      <c r="A10" s="8"/>
      <c r="B10" s="8"/>
      <c r="C10" s="44"/>
      <c r="D10" s="44"/>
      <c r="E10" s="8"/>
      <c r="F10" s="25"/>
      <c r="G10" s="25"/>
      <c r="H10" s="25"/>
      <c r="I10" s="25"/>
      <c r="J10" s="106"/>
      <c r="K10" s="25"/>
      <c r="L10" s="25"/>
    </row>
    <row r="11" spans="1:12" ht="12.75">
      <c r="A11" s="1"/>
      <c r="B11" s="1"/>
      <c r="C11" s="45"/>
      <c r="D11" s="45"/>
      <c r="E11" s="1"/>
      <c r="F11" s="25"/>
      <c r="G11" s="25"/>
      <c r="H11" s="25"/>
      <c r="I11" s="25"/>
      <c r="J11" s="106"/>
      <c r="K11" s="25"/>
      <c r="L11" s="25"/>
    </row>
    <row r="12" spans="1:12" ht="12.75">
      <c r="A12" s="123" t="s">
        <v>128</v>
      </c>
      <c r="B12" s="126"/>
      <c r="C12" s="126"/>
      <c r="D12" s="127"/>
      <c r="E12" s="48"/>
      <c r="F12" s="83">
        <v>698.66</v>
      </c>
      <c r="G12" s="83">
        <v>759.72</v>
      </c>
      <c r="H12" s="83">
        <v>600</v>
      </c>
      <c r="I12" s="83">
        <v>720</v>
      </c>
      <c r="J12" s="107">
        <v>600</v>
      </c>
      <c r="K12" s="83">
        <v>600</v>
      </c>
      <c r="L12" s="83">
        <v>600</v>
      </c>
    </row>
    <row r="13" spans="1:12" ht="12.75">
      <c r="A13" s="6"/>
      <c r="B13" s="44" t="s">
        <v>3</v>
      </c>
      <c r="C13" s="44" t="s">
        <v>3</v>
      </c>
      <c r="D13" s="46">
        <v>630</v>
      </c>
      <c r="E13" s="8" t="s">
        <v>133</v>
      </c>
      <c r="F13" s="84">
        <v>698.66</v>
      </c>
      <c r="G13" s="84">
        <v>759.72</v>
      </c>
      <c r="H13" s="84">
        <v>600</v>
      </c>
      <c r="I13" s="84">
        <v>720</v>
      </c>
      <c r="J13" s="108">
        <v>600</v>
      </c>
      <c r="K13" s="84">
        <v>600</v>
      </c>
      <c r="L13" s="84">
        <v>600</v>
      </c>
    </row>
    <row r="14" spans="1:12" ht="12.75">
      <c r="A14" s="6"/>
      <c r="B14" s="6"/>
      <c r="C14" s="44"/>
      <c r="D14" s="46"/>
      <c r="E14" s="8"/>
      <c r="F14" s="84"/>
      <c r="G14" s="84"/>
      <c r="H14" s="84"/>
      <c r="I14" s="85"/>
      <c r="J14" s="108"/>
      <c r="K14" s="84"/>
      <c r="L14" s="84"/>
    </row>
    <row r="15" spans="1:12" ht="12.75">
      <c r="A15" s="1"/>
      <c r="B15" s="1"/>
      <c r="C15" s="45"/>
      <c r="D15" s="45"/>
      <c r="E15" s="1"/>
      <c r="F15" s="25"/>
      <c r="G15" s="25"/>
      <c r="H15" s="25"/>
      <c r="I15" s="25"/>
      <c r="J15" s="106"/>
      <c r="K15" s="25"/>
      <c r="L15" s="25"/>
    </row>
    <row r="16" spans="1:12" ht="12.75">
      <c r="A16" s="123" t="s">
        <v>185</v>
      </c>
      <c r="B16" s="124"/>
      <c r="C16" s="124"/>
      <c r="D16" s="125"/>
      <c r="E16" s="53"/>
      <c r="F16" s="83">
        <f>SUM(F17:F21)</f>
        <v>2279</v>
      </c>
      <c r="G16" s="83">
        <f>SUM(G17:G21)</f>
        <v>2253.0699999999997</v>
      </c>
      <c r="H16" s="83">
        <f>SUM(H17:H26)</f>
        <v>2310</v>
      </c>
      <c r="I16" s="83">
        <f>SUM(I17:I20)</f>
        <v>2310</v>
      </c>
      <c r="J16" s="107">
        <f>SUM(J17:J26)</f>
        <v>2310</v>
      </c>
      <c r="K16" s="83">
        <f>SUM(K17:K26)</f>
        <v>2310</v>
      </c>
      <c r="L16" s="83">
        <f>SUM(L17:L26)</f>
        <v>2310</v>
      </c>
    </row>
    <row r="17" spans="1:12" ht="12.75">
      <c r="A17" s="59"/>
      <c r="B17" s="45" t="s">
        <v>127</v>
      </c>
      <c r="C17" s="45" t="s">
        <v>127</v>
      </c>
      <c r="D17" s="46">
        <v>610</v>
      </c>
      <c r="E17" s="8" t="s">
        <v>48</v>
      </c>
      <c r="F17" s="84">
        <v>1172.04</v>
      </c>
      <c r="G17" s="84">
        <v>1204.71</v>
      </c>
      <c r="H17" s="84">
        <v>1195</v>
      </c>
      <c r="I17" s="84">
        <v>1195</v>
      </c>
      <c r="J17" s="108">
        <v>1195</v>
      </c>
      <c r="K17" s="84">
        <v>1195</v>
      </c>
      <c r="L17" s="84">
        <v>1195</v>
      </c>
    </row>
    <row r="18" spans="1:12" ht="12.75">
      <c r="A18" s="1"/>
      <c r="B18" s="44" t="s">
        <v>127</v>
      </c>
      <c r="C18" s="44" t="s">
        <v>127</v>
      </c>
      <c r="D18" s="44" t="s">
        <v>49</v>
      </c>
      <c r="E18" s="8" t="s">
        <v>50</v>
      </c>
      <c r="F18" s="25">
        <v>409.68</v>
      </c>
      <c r="G18" s="25">
        <v>420.57</v>
      </c>
      <c r="H18" s="25">
        <v>415</v>
      </c>
      <c r="I18" s="25">
        <v>415</v>
      </c>
      <c r="J18" s="106">
        <v>415</v>
      </c>
      <c r="K18" s="25">
        <v>415</v>
      </c>
      <c r="L18" s="25">
        <v>415</v>
      </c>
    </row>
    <row r="19" spans="1:12" ht="12.75">
      <c r="A19" s="1"/>
      <c r="B19" s="44" t="s">
        <v>127</v>
      </c>
      <c r="C19" s="44" t="s">
        <v>127</v>
      </c>
      <c r="D19" s="46">
        <v>630</v>
      </c>
      <c r="E19" s="8" t="s">
        <v>133</v>
      </c>
      <c r="F19" s="25">
        <v>697.28</v>
      </c>
      <c r="G19" s="25">
        <v>627.79</v>
      </c>
      <c r="H19" s="25">
        <v>700</v>
      </c>
      <c r="I19" s="25">
        <v>700</v>
      </c>
      <c r="J19" s="106">
        <v>700</v>
      </c>
      <c r="K19" s="25">
        <v>700</v>
      </c>
      <c r="L19" s="25">
        <v>700</v>
      </c>
    </row>
    <row r="20" spans="1:12" ht="12.75">
      <c r="A20" s="1"/>
      <c r="B20" s="1"/>
      <c r="C20" s="44"/>
      <c r="D20" s="44"/>
      <c r="E20" s="8"/>
      <c r="F20" s="25"/>
      <c r="G20" s="25"/>
      <c r="H20" s="25"/>
      <c r="I20" s="25"/>
      <c r="J20" s="106"/>
      <c r="K20" s="25"/>
      <c r="L20" s="25"/>
    </row>
    <row r="21" spans="1:12" ht="12.75">
      <c r="A21" s="6"/>
      <c r="B21" s="6"/>
      <c r="C21" s="44"/>
      <c r="D21" s="45"/>
      <c r="E21" s="1"/>
      <c r="F21" s="84"/>
      <c r="G21" s="84"/>
      <c r="H21" s="84"/>
      <c r="I21" s="85"/>
      <c r="J21" s="108"/>
      <c r="K21" s="84"/>
      <c r="L21" s="84"/>
    </row>
    <row r="22" spans="1:12" ht="12.75">
      <c r="A22" s="123" t="s">
        <v>139</v>
      </c>
      <c r="B22" s="124"/>
      <c r="C22" s="124"/>
      <c r="D22" s="125"/>
      <c r="E22" s="53"/>
      <c r="F22" s="83">
        <v>810.56</v>
      </c>
      <c r="G22" s="83">
        <v>503.39</v>
      </c>
      <c r="H22" s="83">
        <v>0</v>
      </c>
      <c r="I22" s="83">
        <v>2166</v>
      </c>
      <c r="J22" s="107">
        <v>0</v>
      </c>
      <c r="K22" s="83">
        <v>0</v>
      </c>
      <c r="L22" s="83">
        <v>0</v>
      </c>
    </row>
    <row r="23" spans="1:12" ht="12.75">
      <c r="A23" s="59"/>
      <c r="B23" s="45" t="s">
        <v>138</v>
      </c>
      <c r="C23" s="45" t="s">
        <v>138</v>
      </c>
      <c r="D23" s="46">
        <v>610</v>
      </c>
      <c r="E23" s="8" t="s">
        <v>48</v>
      </c>
      <c r="F23" s="84">
        <v>529.81</v>
      </c>
      <c r="G23" s="84">
        <v>125.23</v>
      </c>
      <c r="H23" s="84">
        <v>0</v>
      </c>
      <c r="I23" s="84">
        <v>383</v>
      </c>
      <c r="J23" s="108">
        <v>0</v>
      </c>
      <c r="K23" s="84">
        <v>0</v>
      </c>
      <c r="L23" s="84">
        <v>0</v>
      </c>
    </row>
    <row r="24" spans="1:12" ht="12.75">
      <c r="A24" s="1"/>
      <c r="B24" s="44" t="s">
        <v>138</v>
      </c>
      <c r="C24" s="44" t="s">
        <v>138</v>
      </c>
      <c r="D24" s="44" t="s">
        <v>49</v>
      </c>
      <c r="E24" s="8" t="s">
        <v>50</v>
      </c>
      <c r="F24" s="25">
        <v>91.76</v>
      </c>
      <c r="G24" s="25">
        <v>58.47</v>
      </c>
      <c r="H24" s="25">
        <v>0</v>
      </c>
      <c r="I24" s="25">
        <v>223</v>
      </c>
      <c r="J24" s="106">
        <v>0</v>
      </c>
      <c r="K24" s="25">
        <v>0</v>
      </c>
      <c r="L24" s="25">
        <v>0</v>
      </c>
    </row>
    <row r="25" spans="1:12" ht="12.75">
      <c r="A25" s="1"/>
      <c r="B25" s="44" t="s">
        <v>138</v>
      </c>
      <c r="C25" s="44" t="s">
        <v>138</v>
      </c>
      <c r="D25" s="44" t="s">
        <v>80</v>
      </c>
      <c r="E25" s="8" t="s">
        <v>133</v>
      </c>
      <c r="F25" s="25">
        <v>188.99</v>
      </c>
      <c r="G25" s="25">
        <v>319.69</v>
      </c>
      <c r="H25" s="25">
        <v>0</v>
      </c>
      <c r="I25" s="25">
        <v>1560</v>
      </c>
      <c r="J25" s="106">
        <v>0</v>
      </c>
      <c r="K25" s="25">
        <v>0</v>
      </c>
      <c r="L25" s="25">
        <v>0</v>
      </c>
    </row>
    <row r="26" spans="1:12" ht="12.75">
      <c r="A26" s="1"/>
      <c r="B26" s="1"/>
      <c r="C26" s="44"/>
      <c r="D26" s="45"/>
      <c r="E26" s="1"/>
      <c r="F26" s="25"/>
      <c r="G26" s="25"/>
      <c r="H26" s="25"/>
      <c r="I26" s="25"/>
      <c r="J26" s="106"/>
      <c r="K26" s="25"/>
      <c r="L26" s="25"/>
    </row>
    <row r="27" spans="1:12" ht="12.75">
      <c r="A27" s="123" t="s">
        <v>59</v>
      </c>
      <c r="B27" s="126"/>
      <c r="C27" s="126"/>
      <c r="D27" s="127"/>
      <c r="E27" s="52"/>
      <c r="F27" s="83">
        <f>SUM(F28:F29)</f>
        <v>7667.28</v>
      </c>
      <c r="G27" s="83">
        <f>SUM(G28:G29)</f>
        <v>4735.39</v>
      </c>
      <c r="H27" s="83">
        <v>4900</v>
      </c>
      <c r="I27" s="83">
        <f>SUM(I28:I29)</f>
        <v>3200</v>
      </c>
      <c r="J27" s="107">
        <v>3500</v>
      </c>
      <c r="K27" s="83">
        <v>3500</v>
      </c>
      <c r="L27" s="83">
        <v>3400</v>
      </c>
    </row>
    <row r="28" spans="1:12" ht="12.75">
      <c r="A28" s="1"/>
      <c r="B28" s="45" t="s">
        <v>4</v>
      </c>
      <c r="C28" s="45" t="s">
        <v>4</v>
      </c>
      <c r="D28" s="44" t="s">
        <v>162</v>
      </c>
      <c r="E28" s="8" t="s">
        <v>161</v>
      </c>
      <c r="F28" s="25">
        <v>7667.28</v>
      </c>
      <c r="G28" s="25">
        <v>4735.39</v>
      </c>
      <c r="H28" s="25">
        <v>4900</v>
      </c>
      <c r="I28" s="25">
        <v>3200</v>
      </c>
      <c r="J28" s="106">
        <v>3500</v>
      </c>
      <c r="K28" s="25">
        <v>3500</v>
      </c>
      <c r="L28" s="25">
        <v>3400</v>
      </c>
    </row>
    <row r="29" spans="1:12" ht="12.75">
      <c r="A29" s="72"/>
      <c r="B29" s="73"/>
      <c r="C29" s="74"/>
      <c r="D29" s="75"/>
      <c r="E29" s="8"/>
      <c r="F29" s="25"/>
      <c r="G29" s="25"/>
      <c r="H29" s="25"/>
      <c r="I29" s="25"/>
      <c r="J29" s="106"/>
      <c r="K29" s="25"/>
      <c r="L29" s="25"/>
    </row>
    <row r="30" spans="1:12" ht="12.75">
      <c r="A30" s="123" t="s">
        <v>62</v>
      </c>
      <c r="B30" s="126"/>
      <c r="C30" s="126"/>
      <c r="D30" s="127"/>
      <c r="E30" s="52"/>
      <c r="F30" s="83">
        <f aca="true" t="shared" si="1" ref="F30:L30">SUM(F31:F33)</f>
        <v>621.17</v>
      </c>
      <c r="G30" s="83">
        <f t="shared" si="1"/>
        <v>4933.14</v>
      </c>
      <c r="H30" s="83">
        <f t="shared" si="1"/>
        <v>600</v>
      </c>
      <c r="I30" s="83">
        <f t="shared" si="1"/>
        <v>1500</v>
      </c>
      <c r="J30" s="107">
        <f t="shared" si="1"/>
        <v>600</v>
      </c>
      <c r="K30" s="83">
        <f t="shared" si="1"/>
        <v>600</v>
      </c>
      <c r="L30" s="83">
        <f t="shared" si="1"/>
        <v>600</v>
      </c>
    </row>
    <row r="31" spans="1:12" ht="12.75">
      <c r="A31" s="1"/>
      <c r="B31" s="45" t="s">
        <v>5</v>
      </c>
      <c r="C31" s="45" t="s">
        <v>5</v>
      </c>
      <c r="D31" s="44" t="s">
        <v>80</v>
      </c>
      <c r="E31" s="8" t="s">
        <v>133</v>
      </c>
      <c r="F31" s="25">
        <v>621.17</v>
      </c>
      <c r="G31" s="25">
        <v>4803.14</v>
      </c>
      <c r="H31" s="25">
        <v>470</v>
      </c>
      <c r="I31" s="25">
        <v>1370</v>
      </c>
      <c r="J31" s="106">
        <v>470</v>
      </c>
      <c r="K31" s="25">
        <v>470</v>
      </c>
      <c r="L31" s="25">
        <v>470</v>
      </c>
    </row>
    <row r="32" spans="1:12" ht="12.75">
      <c r="A32" s="1"/>
      <c r="B32" s="45" t="s">
        <v>5</v>
      </c>
      <c r="C32" s="45" t="s">
        <v>5</v>
      </c>
      <c r="D32" s="45" t="s">
        <v>81</v>
      </c>
      <c r="E32" s="1" t="s">
        <v>160</v>
      </c>
      <c r="F32" s="25">
        <v>0</v>
      </c>
      <c r="G32" s="25">
        <v>130</v>
      </c>
      <c r="H32" s="25">
        <v>130</v>
      </c>
      <c r="I32" s="25">
        <v>130</v>
      </c>
      <c r="J32" s="106">
        <v>130</v>
      </c>
      <c r="K32" s="25">
        <v>130</v>
      </c>
      <c r="L32" s="25">
        <v>130</v>
      </c>
    </row>
    <row r="33" spans="1:12" ht="12.75">
      <c r="A33" s="1"/>
      <c r="B33" s="1"/>
      <c r="C33" s="45"/>
      <c r="D33" s="44"/>
      <c r="E33" s="8"/>
      <c r="F33" s="25"/>
      <c r="G33" s="25"/>
      <c r="H33" s="25"/>
      <c r="I33" s="25"/>
      <c r="J33" s="106"/>
      <c r="K33" s="25"/>
      <c r="L33" s="25"/>
    </row>
    <row r="34" spans="1:12" ht="12.75">
      <c r="A34" s="1"/>
      <c r="B34" s="1"/>
      <c r="C34" s="45"/>
      <c r="D34" s="45"/>
      <c r="E34" s="1"/>
      <c r="F34" s="25"/>
      <c r="G34" s="25"/>
      <c r="H34" s="25"/>
      <c r="I34" s="25"/>
      <c r="J34" s="106"/>
      <c r="K34" s="25"/>
      <c r="L34" s="25"/>
    </row>
    <row r="35" spans="1:12" ht="12.75">
      <c r="A35" s="123" t="s">
        <v>141</v>
      </c>
      <c r="B35" s="126"/>
      <c r="C35" s="126"/>
      <c r="D35" s="127"/>
      <c r="E35" s="52"/>
      <c r="F35" s="83">
        <f>SUM(F36:F40)</f>
        <v>73800.81</v>
      </c>
      <c r="G35" s="83">
        <f>SUM(G36:G40)</f>
        <v>34605.07</v>
      </c>
      <c r="H35" s="83">
        <f>SUM(H36:H40)</f>
        <v>0</v>
      </c>
      <c r="I35" s="83">
        <v>1877</v>
      </c>
      <c r="J35" s="107">
        <f>SUM(J36:J40)</f>
        <v>0</v>
      </c>
      <c r="K35" s="83">
        <f>SUM(K36:K40)</f>
        <v>0</v>
      </c>
      <c r="L35" s="83">
        <f>SUM(L36:L40)</f>
        <v>0</v>
      </c>
    </row>
    <row r="36" spans="1:12" ht="12.75">
      <c r="A36" s="1"/>
      <c r="B36" s="45" t="s">
        <v>140</v>
      </c>
      <c r="C36" s="45" t="s">
        <v>140</v>
      </c>
      <c r="D36" s="47">
        <v>610</v>
      </c>
      <c r="E36" s="8" t="s">
        <v>48</v>
      </c>
      <c r="F36" s="25">
        <v>14530.48</v>
      </c>
      <c r="G36" s="25">
        <v>4725</v>
      </c>
      <c r="H36" s="25">
        <v>0</v>
      </c>
      <c r="I36" s="25">
        <v>0</v>
      </c>
      <c r="J36" s="106">
        <v>0</v>
      </c>
      <c r="K36" s="25">
        <v>0</v>
      </c>
      <c r="L36" s="25">
        <v>0</v>
      </c>
    </row>
    <row r="37" spans="1:12" ht="12.75">
      <c r="A37" s="1"/>
      <c r="B37" s="45" t="s">
        <v>140</v>
      </c>
      <c r="C37" s="45" t="s">
        <v>140</v>
      </c>
      <c r="D37" s="44" t="s">
        <v>49</v>
      </c>
      <c r="E37" s="8" t="s">
        <v>50</v>
      </c>
      <c r="F37" s="25">
        <v>4847.77</v>
      </c>
      <c r="G37" s="25">
        <v>4846.29</v>
      </c>
      <c r="H37" s="25">
        <v>0</v>
      </c>
      <c r="I37" s="25">
        <v>0</v>
      </c>
      <c r="J37" s="106">
        <v>0</v>
      </c>
      <c r="K37" s="25">
        <v>0</v>
      </c>
      <c r="L37" s="25">
        <v>0</v>
      </c>
    </row>
    <row r="38" spans="1:12" ht="12.75">
      <c r="A38" s="1"/>
      <c r="B38" s="45" t="s">
        <v>140</v>
      </c>
      <c r="C38" s="45" t="s">
        <v>140</v>
      </c>
      <c r="D38" s="44" t="s">
        <v>80</v>
      </c>
      <c r="E38" s="8" t="s">
        <v>133</v>
      </c>
      <c r="F38" s="25">
        <v>54422.56</v>
      </c>
      <c r="G38" s="25">
        <v>25033.78</v>
      </c>
      <c r="H38" s="25">
        <v>0</v>
      </c>
      <c r="I38" s="25">
        <v>1877</v>
      </c>
      <c r="J38" s="106">
        <v>0</v>
      </c>
      <c r="K38" s="25">
        <v>0</v>
      </c>
      <c r="L38" s="25">
        <v>0</v>
      </c>
    </row>
    <row r="39" spans="1:12" ht="12.75">
      <c r="A39" s="1"/>
      <c r="B39" s="45" t="s">
        <v>140</v>
      </c>
      <c r="C39" s="45" t="s">
        <v>140</v>
      </c>
      <c r="D39" s="45" t="s">
        <v>81</v>
      </c>
      <c r="E39" s="1" t="s">
        <v>160</v>
      </c>
      <c r="F39" s="25">
        <v>0</v>
      </c>
      <c r="G39" s="25">
        <v>0</v>
      </c>
      <c r="H39" s="25">
        <v>0</v>
      </c>
      <c r="I39" s="25">
        <v>0</v>
      </c>
      <c r="J39" s="106">
        <v>0</v>
      </c>
      <c r="K39" s="25">
        <v>0</v>
      </c>
      <c r="L39" s="25">
        <v>0</v>
      </c>
    </row>
    <row r="40" spans="1:12" ht="12.75">
      <c r="A40" s="1"/>
      <c r="B40" s="1"/>
      <c r="C40" s="45"/>
      <c r="D40" s="45"/>
      <c r="E40" s="1"/>
      <c r="F40" s="25"/>
      <c r="G40" s="25"/>
      <c r="H40" s="25"/>
      <c r="I40" s="25"/>
      <c r="J40" s="106"/>
      <c r="K40" s="25"/>
      <c r="L40" s="25"/>
    </row>
    <row r="41" spans="1:12" ht="12.75">
      <c r="A41" s="1"/>
      <c r="B41" s="1"/>
      <c r="C41" s="45"/>
      <c r="D41" s="45"/>
      <c r="E41" s="1"/>
      <c r="F41" s="25"/>
      <c r="G41" s="25"/>
      <c r="H41" s="25"/>
      <c r="I41" s="25"/>
      <c r="J41" s="106"/>
      <c r="K41" s="25"/>
      <c r="L41" s="25"/>
    </row>
    <row r="42" spans="1:12" ht="12.75">
      <c r="A42" s="123" t="s">
        <v>130</v>
      </c>
      <c r="B42" s="124"/>
      <c r="C42" s="124"/>
      <c r="D42" s="125"/>
      <c r="E42" s="52"/>
      <c r="F42" s="83">
        <f>SUM(F43:F46)</f>
        <v>20716.51</v>
      </c>
      <c r="G42" s="83">
        <f>SUM(G43:G46)</f>
        <v>0</v>
      </c>
      <c r="H42" s="83">
        <f>SUM(H43:H47)</f>
        <v>0</v>
      </c>
      <c r="I42" s="83">
        <f>SUM(I43:I46)</f>
        <v>0</v>
      </c>
      <c r="J42" s="107">
        <f>SUM(J43:J47)</f>
        <v>0</v>
      </c>
      <c r="K42" s="83">
        <f>SUM(K43:K47)</f>
        <v>0</v>
      </c>
      <c r="L42" s="83">
        <f>SUM(L43:L47)</f>
        <v>0</v>
      </c>
    </row>
    <row r="43" spans="1:12" ht="12.75">
      <c r="A43" s="1"/>
      <c r="B43" s="45" t="s">
        <v>131</v>
      </c>
      <c r="C43" s="45" t="s">
        <v>131</v>
      </c>
      <c r="D43" s="45" t="s">
        <v>51</v>
      </c>
      <c r="E43" s="8" t="s">
        <v>48</v>
      </c>
      <c r="F43" s="25">
        <v>11354.82</v>
      </c>
      <c r="G43" s="25">
        <v>0</v>
      </c>
      <c r="H43" s="25">
        <v>0</v>
      </c>
      <c r="I43" s="25">
        <v>0</v>
      </c>
      <c r="J43" s="106">
        <v>0</v>
      </c>
      <c r="K43" s="25">
        <v>0</v>
      </c>
      <c r="L43" s="25">
        <v>0</v>
      </c>
    </row>
    <row r="44" spans="1:12" ht="12.75">
      <c r="A44" s="1"/>
      <c r="B44" s="45" t="s">
        <v>131</v>
      </c>
      <c r="C44" s="45" t="s">
        <v>131</v>
      </c>
      <c r="D44" s="45" t="s">
        <v>49</v>
      </c>
      <c r="E44" s="8" t="s">
        <v>50</v>
      </c>
      <c r="F44" s="25">
        <v>3878.08</v>
      </c>
      <c r="G44" s="25">
        <v>0</v>
      </c>
      <c r="H44" s="25">
        <v>0</v>
      </c>
      <c r="I44" s="25">
        <v>0</v>
      </c>
      <c r="J44" s="106">
        <v>0</v>
      </c>
      <c r="K44" s="25">
        <v>0</v>
      </c>
      <c r="L44" s="25">
        <v>0</v>
      </c>
    </row>
    <row r="45" spans="1:12" ht="12.75">
      <c r="A45" s="1"/>
      <c r="B45" s="45" t="s">
        <v>131</v>
      </c>
      <c r="C45" s="45" t="s">
        <v>131</v>
      </c>
      <c r="D45" s="44" t="s">
        <v>80</v>
      </c>
      <c r="E45" s="8" t="s">
        <v>133</v>
      </c>
      <c r="F45" s="25">
        <v>5221.31</v>
      </c>
      <c r="G45" s="25">
        <v>0</v>
      </c>
      <c r="H45" s="25">
        <v>0</v>
      </c>
      <c r="I45" s="25">
        <v>0</v>
      </c>
      <c r="J45" s="106">
        <v>0</v>
      </c>
      <c r="K45" s="25">
        <v>0</v>
      </c>
      <c r="L45" s="25">
        <v>0</v>
      </c>
    </row>
    <row r="46" spans="1:12" ht="12.75">
      <c r="A46" s="1"/>
      <c r="B46" s="45" t="s">
        <v>131</v>
      </c>
      <c r="C46" s="45" t="s">
        <v>131</v>
      </c>
      <c r="D46" s="45" t="s">
        <v>81</v>
      </c>
      <c r="E46" s="1" t="s">
        <v>160</v>
      </c>
      <c r="F46" s="25">
        <v>262.3</v>
      </c>
      <c r="G46" s="25">
        <v>0</v>
      </c>
      <c r="H46" s="25">
        <v>0</v>
      </c>
      <c r="I46" s="25">
        <v>0</v>
      </c>
      <c r="J46" s="106">
        <v>0</v>
      </c>
      <c r="K46" s="25">
        <v>0</v>
      </c>
      <c r="L46" s="25">
        <v>0</v>
      </c>
    </row>
    <row r="47" spans="1:12" ht="12.75">
      <c r="A47" s="1"/>
      <c r="B47" s="1"/>
      <c r="C47" s="45"/>
      <c r="D47" s="45"/>
      <c r="E47" s="8"/>
      <c r="F47" s="25"/>
      <c r="G47" s="25"/>
      <c r="H47" s="25"/>
      <c r="I47" s="25"/>
      <c r="J47" s="106"/>
      <c r="K47" s="25"/>
      <c r="L47" s="25"/>
    </row>
    <row r="48" spans="1:12" ht="12.75">
      <c r="A48" s="123" t="s">
        <v>142</v>
      </c>
      <c r="B48" s="126"/>
      <c r="C48" s="126"/>
      <c r="D48" s="127"/>
      <c r="E48" s="53"/>
      <c r="F48" s="83">
        <f>SUM(F49:F50)</f>
        <v>1076.09</v>
      </c>
      <c r="G48" s="83">
        <f>SUM(G49:G50)</f>
        <v>465.42</v>
      </c>
      <c r="H48" s="83">
        <v>500</v>
      </c>
      <c r="I48" s="83">
        <v>200</v>
      </c>
      <c r="J48" s="107">
        <v>500</v>
      </c>
      <c r="K48" s="83">
        <v>500</v>
      </c>
      <c r="L48" s="83">
        <v>500</v>
      </c>
    </row>
    <row r="49" spans="1:12" ht="12.75">
      <c r="A49" s="1"/>
      <c r="B49" s="45" t="s">
        <v>89</v>
      </c>
      <c r="C49" s="45" t="s">
        <v>89</v>
      </c>
      <c r="D49" s="46">
        <v>630</v>
      </c>
      <c r="E49" s="8" t="s">
        <v>133</v>
      </c>
      <c r="F49" s="25">
        <v>1076.09</v>
      </c>
      <c r="G49" s="25">
        <v>465.42</v>
      </c>
      <c r="H49" s="25">
        <v>500</v>
      </c>
      <c r="I49" s="25">
        <v>200</v>
      </c>
      <c r="J49" s="106">
        <v>500</v>
      </c>
      <c r="K49" s="25">
        <v>500</v>
      </c>
      <c r="L49" s="25">
        <v>500</v>
      </c>
    </row>
    <row r="50" spans="1:12" ht="12.75">
      <c r="A50" s="1"/>
      <c r="B50" s="1"/>
      <c r="C50" s="45"/>
      <c r="D50" s="45"/>
      <c r="E50" s="1"/>
      <c r="F50" s="25"/>
      <c r="G50" s="25"/>
      <c r="H50" s="25"/>
      <c r="I50" s="25"/>
      <c r="J50" s="106"/>
      <c r="K50" s="25"/>
      <c r="L50" s="25"/>
    </row>
    <row r="51" spans="1:12" ht="12.75">
      <c r="A51" s="123" t="s">
        <v>166</v>
      </c>
      <c r="B51" s="124"/>
      <c r="C51" s="124"/>
      <c r="D51" s="125"/>
      <c r="E51" s="48"/>
      <c r="F51" s="83">
        <f>SUM(F52:F53)</f>
        <v>7686.59</v>
      </c>
      <c r="G51" s="83">
        <f>SUM(G52:G53)</f>
        <v>8390.48</v>
      </c>
      <c r="H51" s="83">
        <v>8000</v>
      </c>
      <c r="I51" s="83">
        <v>6300</v>
      </c>
      <c r="J51" s="107">
        <v>8000</v>
      </c>
      <c r="K51" s="83">
        <v>8000</v>
      </c>
      <c r="L51" s="83">
        <v>8000</v>
      </c>
    </row>
    <row r="52" spans="1:12" ht="12.75">
      <c r="A52" s="1"/>
      <c r="B52" s="45" t="s">
        <v>52</v>
      </c>
      <c r="C52" s="45" t="s">
        <v>52</v>
      </c>
      <c r="D52" s="46">
        <v>630</v>
      </c>
      <c r="E52" s="8" t="s">
        <v>133</v>
      </c>
      <c r="F52" s="25">
        <v>7686.59</v>
      </c>
      <c r="G52" s="25">
        <v>8390.48</v>
      </c>
      <c r="H52" s="25">
        <v>8000</v>
      </c>
      <c r="I52" s="25">
        <v>6300</v>
      </c>
      <c r="J52" s="106">
        <v>8000</v>
      </c>
      <c r="K52" s="25">
        <v>8000</v>
      </c>
      <c r="L52" s="25">
        <v>8000</v>
      </c>
    </row>
    <row r="53" spans="1:12" ht="12.75">
      <c r="A53" s="1"/>
      <c r="B53" s="1"/>
      <c r="C53" s="45"/>
      <c r="D53" s="45"/>
      <c r="E53" s="1"/>
      <c r="F53" s="25"/>
      <c r="G53" s="25"/>
      <c r="H53" s="25"/>
      <c r="I53" s="25"/>
      <c r="J53" s="106"/>
      <c r="K53" s="25"/>
      <c r="L53" s="25"/>
    </row>
    <row r="54" spans="1:12" ht="12.75">
      <c r="A54" s="123" t="s">
        <v>63</v>
      </c>
      <c r="B54" s="126"/>
      <c r="C54" s="126"/>
      <c r="D54" s="127"/>
      <c r="E54" s="53"/>
      <c r="F54" s="83">
        <f>SUM(F55:F56)</f>
        <v>12511.1</v>
      </c>
      <c r="G54" s="83">
        <f>SUM(G55:G56)</f>
        <v>12505.43</v>
      </c>
      <c r="H54" s="83">
        <f>SUM(H55)</f>
        <v>12800</v>
      </c>
      <c r="I54" s="83">
        <f>I55+I56+I58+I59</f>
        <v>12000</v>
      </c>
      <c r="J54" s="107">
        <f>SUM(J55)</f>
        <v>12800</v>
      </c>
      <c r="K54" s="83">
        <f>SUM(K55)</f>
        <v>13800</v>
      </c>
      <c r="L54" s="83">
        <f>SUM(L55)</f>
        <v>13800</v>
      </c>
    </row>
    <row r="55" spans="1:12" ht="12.75">
      <c r="A55" s="1"/>
      <c r="B55" s="45" t="s">
        <v>6</v>
      </c>
      <c r="C55" s="45" t="s">
        <v>6</v>
      </c>
      <c r="D55" s="46">
        <v>630</v>
      </c>
      <c r="E55" s="8" t="s">
        <v>133</v>
      </c>
      <c r="F55" s="25">
        <v>12511.1</v>
      </c>
      <c r="G55" s="25">
        <v>12505.43</v>
      </c>
      <c r="H55" s="25">
        <v>12800</v>
      </c>
      <c r="I55" s="25">
        <v>12000</v>
      </c>
      <c r="J55" s="106">
        <v>12800</v>
      </c>
      <c r="K55" s="25">
        <v>13800</v>
      </c>
      <c r="L55" s="25">
        <v>13800</v>
      </c>
    </row>
    <row r="56" spans="1:12" ht="12.75">
      <c r="A56" s="1"/>
      <c r="B56" s="1"/>
      <c r="C56" s="45"/>
      <c r="D56" s="45"/>
      <c r="E56" s="1"/>
      <c r="F56" s="25"/>
      <c r="G56" s="25"/>
      <c r="H56" s="25"/>
      <c r="I56" s="25"/>
      <c r="J56" s="106"/>
      <c r="K56" s="25"/>
      <c r="L56" s="25"/>
    </row>
    <row r="57" spans="1:12" ht="12.75">
      <c r="A57" s="123" t="s">
        <v>143</v>
      </c>
      <c r="B57" s="126"/>
      <c r="C57" s="126"/>
      <c r="D57" s="127"/>
      <c r="E57" s="53"/>
      <c r="F57" s="83">
        <f>SUM(F58:F59)</f>
        <v>0</v>
      </c>
      <c r="G57" s="83">
        <f>SUM(G58:G59)</f>
        <v>0</v>
      </c>
      <c r="H57" s="83">
        <v>0</v>
      </c>
      <c r="I57" s="83">
        <v>0</v>
      </c>
      <c r="J57" s="107">
        <v>0</v>
      </c>
      <c r="K57" s="83">
        <v>0</v>
      </c>
      <c r="L57" s="83">
        <v>0</v>
      </c>
    </row>
    <row r="58" spans="1:12" ht="12.75">
      <c r="A58" s="1"/>
      <c r="B58" s="45" t="s">
        <v>144</v>
      </c>
      <c r="C58" s="45" t="s">
        <v>144</v>
      </c>
      <c r="D58" s="44" t="s">
        <v>80</v>
      </c>
      <c r="E58" s="8" t="s">
        <v>133</v>
      </c>
      <c r="F58" s="25">
        <v>0</v>
      </c>
      <c r="G58" s="25">
        <v>0</v>
      </c>
      <c r="H58" s="25">
        <v>0</v>
      </c>
      <c r="I58" s="25">
        <v>0</v>
      </c>
      <c r="J58" s="106">
        <v>0</v>
      </c>
      <c r="K58" s="25">
        <v>0</v>
      </c>
      <c r="L58" s="25">
        <v>0</v>
      </c>
    </row>
    <row r="59" spans="1:12" ht="12.75">
      <c r="A59" s="1"/>
      <c r="B59" s="1"/>
      <c r="C59" s="45"/>
      <c r="D59" s="44"/>
      <c r="E59" s="8"/>
      <c r="F59" s="25"/>
      <c r="G59" s="25"/>
      <c r="H59" s="25"/>
      <c r="I59" s="25"/>
      <c r="J59" s="106"/>
      <c r="K59" s="25"/>
      <c r="L59" s="25"/>
    </row>
    <row r="60" spans="1:12" ht="12.75">
      <c r="A60" s="123" t="s">
        <v>79</v>
      </c>
      <c r="B60" s="126"/>
      <c r="C60" s="126"/>
      <c r="D60" s="127"/>
      <c r="E60" s="52"/>
      <c r="F60" s="83">
        <f>SUM(F61:F62)</f>
        <v>388.69</v>
      </c>
      <c r="G60" s="83">
        <f>SUM(G61:G62)</f>
        <v>835.25</v>
      </c>
      <c r="H60" s="83">
        <v>800</v>
      </c>
      <c r="I60" s="83">
        <v>735</v>
      </c>
      <c r="J60" s="107">
        <v>800</v>
      </c>
      <c r="K60" s="83">
        <v>800</v>
      </c>
      <c r="L60" s="83">
        <v>800</v>
      </c>
    </row>
    <row r="61" spans="1:12" ht="12.75">
      <c r="A61" s="1"/>
      <c r="B61" s="45" t="s">
        <v>129</v>
      </c>
      <c r="C61" s="45" t="s">
        <v>129</v>
      </c>
      <c r="D61" s="46">
        <v>630</v>
      </c>
      <c r="E61" s="8" t="s">
        <v>133</v>
      </c>
      <c r="F61" s="25">
        <v>388.69</v>
      </c>
      <c r="G61" s="25">
        <v>835.25</v>
      </c>
      <c r="H61" s="25">
        <v>800</v>
      </c>
      <c r="I61" s="25">
        <v>735</v>
      </c>
      <c r="J61" s="106">
        <v>800</v>
      </c>
      <c r="K61" s="25">
        <v>800</v>
      </c>
      <c r="L61" s="25">
        <v>800</v>
      </c>
    </row>
    <row r="62" spans="1:12" ht="12.75">
      <c r="A62" s="1"/>
      <c r="B62" s="1"/>
      <c r="C62" s="45"/>
      <c r="D62" s="44"/>
      <c r="E62" s="8"/>
      <c r="F62" s="25"/>
      <c r="G62" s="25"/>
      <c r="H62" s="25"/>
      <c r="I62" s="25"/>
      <c r="J62" s="106"/>
      <c r="K62" s="25"/>
      <c r="L62" s="25"/>
    </row>
    <row r="63" spans="1:12" ht="12.75">
      <c r="A63" s="123" t="s">
        <v>137</v>
      </c>
      <c r="B63" s="126"/>
      <c r="C63" s="126"/>
      <c r="D63" s="127"/>
      <c r="E63" s="52"/>
      <c r="F63" s="83">
        <f>SUM(F64:F68)</f>
        <v>0</v>
      </c>
      <c r="G63" s="83">
        <f>SUM(G64:G68)</f>
        <v>2733.9100000000003</v>
      </c>
      <c r="H63" s="83">
        <f>SUM(H64:H68)</f>
        <v>0</v>
      </c>
      <c r="I63" s="83">
        <v>4139</v>
      </c>
      <c r="J63" s="107">
        <f>SUM(J64:J68)</f>
        <v>5084</v>
      </c>
      <c r="K63" s="83">
        <f>SUM(K64:K68)</f>
        <v>0</v>
      </c>
      <c r="L63" s="83">
        <f>SUM(L64:L68)</f>
        <v>0</v>
      </c>
    </row>
    <row r="64" spans="1:12" ht="12.75">
      <c r="A64" s="8"/>
      <c r="B64" s="44" t="s">
        <v>27</v>
      </c>
      <c r="C64" s="44" t="s">
        <v>27</v>
      </c>
      <c r="D64" s="46">
        <v>610</v>
      </c>
      <c r="E64" s="8" t="s">
        <v>48</v>
      </c>
      <c r="F64" s="25">
        <v>0</v>
      </c>
      <c r="G64" s="25">
        <v>2012.5</v>
      </c>
      <c r="H64" s="25">
        <v>0</v>
      </c>
      <c r="I64" s="25">
        <v>3016</v>
      </c>
      <c r="J64" s="106">
        <v>3744</v>
      </c>
      <c r="K64" s="25">
        <v>0</v>
      </c>
      <c r="L64" s="25">
        <v>0</v>
      </c>
    </row>
    <row r="65" spans="1:12" ht="12.75">
      <c r="A65" s="8"/>
      <c r="B65" s="44" t="s">
        <v>27</v>
      </c>
      <c r="C65" s="44" t="s">
        <v>27</v>
      </c>
      <c r="D65" s="44" t="s">
        <v>49</v>
      </c>
      <c r="E65" s="8" t="s">
        <v>50</v>
      </c>
      <c r="F65" s="25">
        <v>0</v>
      </c>
      <c r="G65" s="25">
        <v>703.32</v>
      </c>
      <c r="H65" s="25">
        <v>0</v>
      </c>
      <c r="I65" s="25">
        <v>1054</v>
      </c>
      <c r="J65" s="106">
        <v>1310</v>
      </c>
      <c r="K65" s="25">
        <v>0</v>
      </c>
      <c r="L65" s="25">
        <v>0</v>
      </c>
    </row>
    <row r="66" spans="1:12" ht="12.75">
      <c r="A66" s="6"/>
      <c r="B66" s="44" t="s">
        <v>27</v>
      </c>
      <c r="C66" s="44" t="s">
        <v>27</v>
      </c>
      <c r="D66" s="44" t="s">
        <v>80</v>
      </c>
      <c r="E66" s="8" t="s">
        <v>133</v>
      </c>
      <c r="F66" s="84">
        <v>0</v>
      </c>
      <c r="G66" s="84">
        <v>18.09</v>
      </c>
      <c r="H66" s="84">
        <v>0</v>
      </c>
      <c r="I66" s="84">
        <v>69</v>
      </c>
      <c r="J66" s="108">
        <v>30</v>
      </c>
      <c r="K66" s="84">
        <v>0</v>
      </c>
      <c r="L66" s="84">
        <v>0</v>
      </c>
    </row>
    <row r="67" spans="1:12" ht="12.75">
      <c r="A67" s="8"/>
      <c r="B67" s="44" t="s">
        <v>27</v>
      </c>
      <c r="C67" s="44" t="s">
        <v>27</v>
      </c>
      <c r="D67" s="45" t="s">
        <v>81</v>
      </c>
      <c r="E67" s="1" t="s">
        <v>160</v>
      </c>
      <c r="F67" s="86">
        <v>0</v>
      </c>
      <c r="G67" s="86">
        <v>0</v>
      </c>
      <c r="H67" s="86">
        <v>0</v>
      </c>
      <c r="I67" s="86">
        <v>0</v>
      </c>
      <c r="J67" s="106">
        <v>0</v>
      </c>
      <c r="K67" s="86">
        <v>0</v>
      </c>
      <c r="L67" s="86">
        <v>0</v>
      </c>
    </row>
    <row r="68" spans="1:12" ht="12.75">
      <c r="A68" s="8"/>
      <c r="B68" s="8"/>
      <c r="C68" s="44"/>
      <c r="D68" s="45"/>
      <c r="E68" s="4"/>
      <c r="F68" s="86"/>
      <c r="G68" s="86"/>
      <c r="H68" s="86"/>
      <c r="I68" s="86"/>
      <c r="J68" s="106"/>
      <c r="K68" s="86"/>
      <c r="L68" s="86"/>
    </row>
    <row r="69" spans="1:12" ht="12.75">
      <c r="A69" s="123" t="s">
        <v>82</v>
      </c>
      <c r="B69" s="126"/>
      <c r="C69" s="126"/>
      <c r="D69" s="127"/>
      <c r="E69" s="52"/>
      <c r="F69" s="83">
        <f>SUM(F70:F73)</f>
        <v>4254.320000000001</v>
      </c>
      <c r="G69" s="83">
        <f>SUM(G70:G73)</f>
        <v>4579.88</v>
      </c>
      <c r="H69" s="83">
        <f>SUM(H70:H73)</f>
        <v>4500</v>
      </c>
      <c r="I69" s="83">
        <v>4500</v>
      </c>
      <c r="J69" s="107">
        <f>SUM(J70:J73)</f>
        <v>4500</v>
      </c>
      <c r="K69" s="83">
        <f>SUM(K70:K73)</f>
        <v>4500</v>
      </c>
      <c r="L69" s="83">
        <f>SUM(L70:L73)</f>
        <v>4500</v>
      </c>
    </row>
    <row r="70" spans="1:12" ht="12.75">
      <c r="A70" s="8"/>
      <c r="B70" s="44" t="s">
        <v>74</v>
      </c>
      <c r="C70" s="44" t="s">
        <v>74</v>
      </c>
      <c r="D70" s="44" t="s">
        <v>49</v>
      </c>
      <c r="E70" s="8" t="s">
        <v>50</v>
      </c>
      <c r="F70" s="86">
        <v>15.6</v>
      </c>
      <c r="G70" s="86">
        <v>366.83</v>
      </c>
      <c r="H70" s="86">
        <v>370</v>
      </c>
      <c r="I70" s="86">
        <v>360</v>
      </c>
      <c r="J70" s="106">
        <v>370</v>
      </c>
      <c r="K70" s="86">
        <v>370</v>
      </c>
      <c r="L70" s="86">
        <v>370</v>
      </c>
    </row>
    <row r="71" spans="1:12" ht="12.75">
      <c r="A71" s="1"/>
      <c r="B71" s="45" t="s">
        <v>74</v>
      </c>
      <c r="C71" s="45" t="s">
        <v>74</v>
      </c>
      <c r="D71" s="46">
        <v>630</v>
      </c>
      <c r="E71" s="8" t="s">
        <v>133</v>
      </c>
      <c r="F71" s="25">
        <v>4238.72</v>
      </c>
      <c r="G71" s="25">
        <v>4213.05</v>
      </c>
      <c r="H71" s="25">
        <v>4130</v>
      </c>
      <c r="I71" s="25">
        <v>4140</v>
      </c>
      <c r="J71" s="106">
        <v>4130</v>
      </c>
      <c r="K71" s="25">
        <v>4130</v>
      </c>
      <c r="L71" s="25">
        <v>4130</v>
      </c>
    </row>
    <row r="72" spans="1:12" ht="12.75">
      <c r="A72" s="1"/>
      <c r="B72" s="1"/>
      <c r="C72" s="45"/>
      <c r="D72" s="44"/>
      <c r="E72" s="8"/>
      <c r="F72" s="25"/>
      <c r="G72" s="25"/>
      <c r="H72" s="25"/>
      <c r="I72" s="25"/>
      <c r="J72" s="106"/>
      <c r="K72" s="25"/>
      <c r="L72" s="25"/>
    </row>
    <row r="73" spans="1:12" ht="12.75">
      <c r="A73" s="1"/>
      <c r="B73" s="1"/>
      <c r="C73" s="45"/>
      <c r="D73" s="45"/>
      <c r="E73" s="1"/>
      <c r="F73" s="25"/>
      <c r="G73" s="25"/>
      <c r="H73" s="25"/>
      <c r="I73" s="25"/>
      <c r="J73" s="106"/>
      <c r="K73" s="25"/>
      <c r="L73" s="25"/>
    </row>
    <row r="74" spans="1:12" ht="12.75">
      <c r="A74" s="123" t="s">
        <v>23</v>
      </c>
      <c r="B74" s="128"/>
      <c r="C74" s="128"/>
      <c r="D74" s="129"/>
      <c r="E74" s="48"/>
      <c r="F74" s="83">
        <f aca="true" t="shared" si="2" ref="F74:L74">SUM(F75:F76)</f>
        <v>8738.87</v>
      </c>
      <c r="G74" s="83">
        <f t="shared" si="2"/>
        <v>6275.76</v>
      </c>
      <c r="H74" s="83">
        <f t="shared" si="2"/>
        <v>7300</v>
      </c>
      <c r="I74" s="83">
        <f t="shared" si="2"/>
        <v>7280</v>
      </c>
      <c r="J74" s="107">
        <f t="shared" si="2"/>
        <v>7300</v>
      </c>
      <c r="K74" s="83">
        <f t="shared" si="2"/>
        <v>7320</v>
      </c>
      <c r="L74" s="83">
        <f t="shared" si="2"/>
        <v>7320</v>
      </c>
    </row>
    <row r="75" spans="1:12" ht="12.75">
      <c r="A75" s="6"/>
      <c r="B75" s="44" t="s">
        <v>7</v>
      </c>
      <c r="C75" s="44" t="s">
        <v>7</v>
      </c>
      <c r="D75" s="46">
        <v>630</v>
      </c>
      <c r="E75" s="8" t="s">
        <v>133</v>
      </c>
      <c r="F75" s="87">
        <v>8738.87</v>
      </c>
      <c r="G75" s="87">
        <v>6275.76</v>
      </c>
      <c r="H75" s="84">
        <v>7300</v>
      </c>
      <c r="I75" s="84">
        <v>7280</v>
      </c>
      <c r="J75" s="108">
        <v>7300</v>
      </c>
      <c r="K75" s="84">
        <v>7320</v>
      </c>
      <c r="L75" s="84">
        <v>7320</v>
      </c>
    </row>
    <row r="76" spans="1:12" ht="12.75">
      <c r="A76" s="6"/>
      <c r="B76" s="6"/>
      <c r="C76" s="44"/>
      <c r="D76" s="44"/>
      <c r="E76" s="8"/>
      <c r="F76" s="87"/>
      <c r="G76" s="87"/>
      <c r="H76" s="84"/>
      <c r="I76" s="84"/>
      <c r="J76" s="108"/>
      <c r="K76" s="84"/>
      <c r="L76" s="84"/>
    </row>
    <row r="77" spans="1:12" ht="12.75">
      <c r="A77" s="8"/>
      <c r="B77" s="8"/>
      <c r="C77" s="44"/>
      <c r="D77" s="45"/>
      <c r="E77" s="1"/>
      <c r="F77" s="87"/>
      <c r="G77" s="87"/>
      <c r="H77" s="88"/>
      <c r="I77" s="88"/>
      <c r="J77" s="109"/>
      <c r="K77" s="88"/>
      <c r="L77" s="88"/>
    </row>
    <row r="78" spans="1:12" ht="12.75">
      <c r="A78" s="123" t="s">
        <v>64</v>
      </c>
      <c r="B78" s="124"/>
      <c r="C78" s="124"/>
      <c r="D78" s="125"/>
      <c r="E78" s="52"/>
      <c r="F78" s="83">
        <f>SUM(F79:F80)</f>
        <v>5966.96</v>
      </c>
      <c r="G78" s="83">
        <f>SUM(G79:G80)</f>
        <v>4894.45</v>
      </c>
      <c r="H78" s="83">
        <v>4700</v>
      </c>
      <c r="I78" s="83">
        <f>SUM(I79:I80)</f>
        <v>4690</v>
      </c>
      <c r="J78" s="107">
        <v>4700</v>
      </c>
      <c r="K78" s="83">
        <v>5000</v>
      </c>
      <c r="L78" s="83">
        <v>5000</v>
      </c>
    </row>
    <row r="79" spans="1:12" ht="12.75">
      <c r="A79" s="1"/>
      <c r="B79" s="44" t="s">
        <v>132</v>
      </c>
      <c r="C79" s="44" t="s">
        <v>132</v>
      </c>
      <c r="D79" s="46">
        <v>630</v>
      </c>
      <c r="E79" s="8" t="s">
        <v>133</v>
      </c>
      <c r="F79" s="25">
        <v>5966.96</v>
      </c>
      <c r="G79" s="25">
        <v>4894.45</v>
      </c>
      <c r="H79" s="25">
        <v>4700</v>
      </c>
      <c r="I79" s="25">
        <v>4690</v>
      </c>
      <c r="J79" s="106">
        <v>4700</v>
      </c>
      <c r="K79" s="25">
        <v>5000</v>
      </c>
      <c r="L79" s="25">
        <v>5000</v>
      </c>
    </row>
    <row r="80" spans="1:12" ht="12.75">
      <c r="A80" s="1"/>
      <c r="B80" s="1"/>
      <c r="C80" s="44"/>
      <c r="D80" s="45"/>
      <c r="E80" s="1"/>
      <c r="F80" s="25"/>
      <c r="G80" s="25"/>
      <c r="H80" s="25"/>
      <c r="I80" s="25"/>
      <c r="J80" s="106"/>
      <c r="K80" s="25"/>
      <c r="L80" s="25"/>
    </row>
    <row r="81" spans="1:12" ht="12.75">
      <c r="A81" s="1"/>
      <c r="B81" s="1"/>
      <c r="C81" s="44"/>
      <c r="D81" s="45"/>
      <c r="E81" s="1"/>
      <c r="F81" s="87"/>
      <c r="G81" s="87"/>
      <c r="H81" s="87"/>
      <c r="I81" s="87"/>
      <c r="J81" s="109"/>
      <c r="K81" s="87"/>
      <c r="L81" s="87"/>
    </row>
    <row r="82" spans="1:12" ht="12.75">
      <c r="A82" s="123" t="s">
        <v>65</v>
      </c>
      <c r="B82" s="126"/>
      <c r="C82" s="126"/>
      <c r="D82" s="127"/>
      <c r="E82" s="48"/>
      <c r="F82" s="83">
        <f>SUM(F83:F85)</f>
        <v>849.21</v>
      </c>
      <c r="G82" s="83">
        <f aca="true" t="shared" si="3" ref="G82:L82">SUM(G83:G85)</f>
        <v>3926.1099999999997</v>
      </c>
      <c r="H82" s="83">
        <f>SUM(H83:H85)</f>
        <v>5000</v>
      </c>
      <c r="I82" s="83">
        <f t="shared" si="3"/>
        <v>3900</v>
      </c>
      <c r="J82" s="107">
        <f t="shared" si="3"/>
        <v>4500</v>
      </c>
      <c r="K82" s="83">
        <f t="shared" si="3"/>
        <v>5000</v>
      </c>
      <c r="L82" s="83">
        <f t="shared" si="3"/>
        <v>5000</v>
      </c>
    </row>
    <row r="83" spans="1:12" ht="12.75">
      <c r="A83" s="6"/>
      <c r="B83" s="44" t="s">
        <v>12</v>
      </c>
      <c r="C83" s="44" t="s">
        <v>12</v>
      </c>
      <c r="D83" s="44" t="s">
        <v>80</v>
      </c>
      <c r="E83" s="8" t="s">
        <v>133</v>
      </c>
      <c r="F83" s="84">
        <v>599.21</v>
      </c>
      <c r="G83" s="84">
        <v>1987.11</v>
      </c>
      <c r="H83" s="84">
        <v>2500</v>
      </c>
      <c r="I83" s="84">
        <v>2300</v>
      </c>
      <c r="J83" s="108">
        <v>1000</v>
      </c>
      <c r="K83" s="84">
        <v>2500</v>
      </c>
      <c r="L83" s="84">
        <v>2500</v>
      </c>
    </row>
    <row r="84" spans="1:12" ht="12.75">
      <c r="A84" s="6"/>
      <c r="B84" s="44" t="s">
        <v>12</v>
      </c>
      <c r="C84" s="44" t="s">
        <v>12</v>
      </c>
      <c r="D84" s="45" t="s">
        <v>81</v>
      </c>
      <c r="E84" s="1" t="s">
        <v>160</v>
      </c>
      <c r="F84" s="84">
        <v>250</v>
      </c>
      <c r="G84" s="84">
        <v>1939</v>
      </c>
      <c r="H84" s="84">
        <v>2500</v>
      </c>
      <c r="I84" s="84">
        <v>1600</v>
      </c>
      <c r="J84" s="108">
        <v>3500</v>
      </c>
      <c r="K84" s="84">
        <v>2500</v>
      </c>
      <c r="L84" s="84">
        <v>2500</v>
      </c>
    </row>
    <row r="85" spans="1:12" ht="12.75">
      <c r="A85" s="1"/>
      <c r="B85" s="1"/>
      <c r="C85" s="45"/>
      <c r="D85" s="45"/>
      <c r="E85" s="4"/>
      <c r="F85" s="87"/>
      <c r="G85" s="87"/>
      <c r="H85" s="87"/>
      <c r="I85" s="87"/>
      <c r="J85" s="109"/>
      <c r="K85" s="87"/>
      <c r="L85" s="87"/>
    </row>
    <row r="86" spans="1:12" ht="12.75">
      <c r="A86" s="123" t="s">
        <v>83</v>
      </c>
      <c r="B86" s="126"/>
      <c r="C86" s="126"/>
      <c r="D86" s="127"/>
      <c r="E86" s="48"/>
      <c r="F86" s="83">
        <f>SUM(F87,F88)</f>
        <v>539.24</v>
      </c>
      <c r="G86" s="83">
        <f>SUM(G87,G88)</f>
        <v>390.21000000000004</v>
      </c>
      <c r="H86" s="83">
        <f>SUM(H87:H89)</f>
        <v>650</v>
      </c>
      <c r="I86" s="83">
        <f>SUM(I87:I89)</f>
        <v>950</v>
      </c>
      <c r="J86" s="107">
        <f>SUM(J87:J89)</f>
        <v>650</v>
      </c>
      <c r="K86" s="83">
        <f>SUM(K87:K89)</f>
        <v>650</v>
      </c>
      <c r="L86" s="83">
        <f>SUM(L87:L89)</f>
        <v>650</v>
      </c>
    </row>
    <row r="87" spans="1:12" ht="12.75">
      <c r="A87" s="1"/>
      <c r="B87" s="45" t="s">
        <v>84</v>
      </c>
      <c r="C87" s="45" t="s">
        <v>84</v>
      </c>
      <c r="D87" s="45" t="s">
        <v>49</v>
      </c>
      <c r="E87" s="8" t="s">
        <v>50</v>
      </c>
      <c r="F87" s="88">
        <v>1.64</v>
      </c>
      <c r="G87" s="88">
        <v>0.41</v>
      </c>
      <c r="H87" s="88">
        <v>85</v>
      </c>
      <c r="I87" s="88">
        <v>80</v>
      </c>
      <c r="J87" s="109">
        <v>85</v>
      </c>
      <c r="K87" s="88">
        <v>85</v>
      </c>
      <c r="L87" s="88">
        <v>85</v>
      </c>
    </row>
    <row r="88" spans="1:12" ht="12.75">
      <c r="A88" s="1"/>
      <c r="B88" s="45" t="s">
        <v>84</v>
      </c>
      <c r="C88" s="45" t="s">
        <v>84</v>
      </c>
      <c r="D88" s="46">
        <v>630</v>
      </c>
      <c r="E88" s="8" t="s">
        <v>133</v>
      </c>
      <c r="F88" s="25">
        <v>537.6</v>
      </c>
      <c r="G88" s="25">
        <v>389.8</v>
      </c>
      <c r="H88" s="25">
        <v>565</v>
      </c>
      <c r="I88" s="25">
        <v>870</v>
      </c>
      <c r="J88" s="106">
        <v>565</v>
      </c>
      <c r="K88" s="25">
        <v>565</v>
      </c>
      <c r="L88" s="25">
        <v>565</v>
      </c>
    </row>
    <row r="89" spans="1:12" ht="12.75">
      <c r="A89" s="1"/>
      <c r="B89" s="1"/>
      <c r="C89" s="45"/>
      <c r="D89" s="45"/>
      <c r="E89" s="1"/>
      <c r="F89" s="25"/>
      <c r="G89" s="25"/>
      <c r="H89" s="25"/>
      <c r="I89" s="25"/>
      <c r="J89" s="106"/>
      <c r="K89" s="25"/>
      <c r="L89" s="25"/>
    </row>
    <row r="90" spans="1:12" ht="12.75">
      <c r="A90" s="8"/>
      <c r="B90" s="8"/>
      <c r="C90" s="44"/>
      <c r="D90" s="45"/>
      <c r="E90" s="1"/>
      <c r="F90" s="87"/>
      <c r="G90" s="87"/>
      <c r="H90" s="88"/>
      <c r="I90" s="88"/>
      <c r="J90" s="109"/>
      <c r="K90" s="88"/>
      <c r="L90" s="88"/>
    </row>
    <row r="91" spans="1:12" ht="12.75">
      <c r="A91" s="123" t="s">
        <v>73</v>
      </c>
      <c r="B91" s="128"/>
      <c r="C91" s="128"/>
      <c r="D91" s="129"/>
      <c r="E91" s="52"/>
      <c r="F91" s="83">
        <f>SUM(F92:F94)</f>
        <v>7505.41</v>
      </c>
      <c r="G91" s="83">
        <f>SUM(G92:G94)</f>
        <v>17414.21</v>
      </c>
      <c r="H91" s="83">
        <f>SUM(H92:H94)</f>
        <v>7500</v>
      </c>
      <c r="I91" s="83">
        <f>SUM(I92:I93)</f>
        <v>7500</v>
      </c>
      <c r="J91" s="107">
        <f>SUM(J92:J94)</f>
        <v>7500</v>
      </c>
      <c r="K91" s="83">
        <f>SUM(K92:K94)</f>
        <v>7800</v>
      </c>
      <c r="L91" s="83">
        <f>SUM(L92:L94)</f>
        <v>7800</v>
      </c>
    </row>
    <row r="92" spans="1:12" ht="12.75">
      <c r="A92" s="8"/>
      <c r="B92" s="44" t="s">
        <v>8</v>
      </c>
      <c r="C92" s="44" t="s">
        <v>172</v>
      </c>
      <c r="D92" s="46">
        <v>630</v>
      </c>
      <c r="E92" s="8" t="s">
        <v>133</v>
      </c>
      <c r="F92" s="86">
        <v>7505.41</v>
      </c>
      <c r="G92" s="86">
        <v>17414.21</v>
      </c>
      <c r="H92" s="86">
        <v>7500</v>
      </c>
      <c r="I92" s="86">
        <v>7500</v>
      </c>
      <c r="J92" s="106">
        <v>7500</v>
      </c>
      <c r="K92" s="86">
        <v>7800</v>
      </c>
      <c r="L92" s="86">
        <v>7800</v>
      </c>
    </row>
    <row r="93" spans="1:12" ht="12.75">
      <c r="A93" s="8"/>
      <c r="B93" s="8"/>
      <c r="C93" s="44"/>
      <c r="D93" s="44"/>
      <c r="E93" s="8"/>
      <c r="F93" s="87"/>
      <c r="G93" s="87"/>
      <c r="H93" s="87"/>
      <c r="I93" s="87"/>
      <c r="J93" s="109"/>
      <c r="K93" s="87"/>
      <c r="L93" s="87"/>
    </row>
    <row r="94" spans="1:12" ht="12.75">
      <c r="A94" s="8"/>
      <c r="B94" s="8"/>
      <c r="C94" s="44"/>
      <c r="D94" s="45"/>
      <c r="E94" s="1"/>
      <c r="F94" s="25"/>
      <c r="G94" s="25"/>
      <c r="H94" s="88"/>
      <c r="I94" s="87"/>
      <c r="J94" s="109"/>
      <c r="K94" s="88"/>
      <c r="L94" s="88"/>
    </row>
    <row r="95" spans="1:12" ht="12.75">
      <c r="A95" s="123" t="s">
        <v>85</v>
      </c>
      <c r="B95" s="126"/>
      <c r="C95" s="126"/>
      <c r="D95" s="127"/>
      <c r="E95" s="53"/>
      <c r="F95" s="83">
        <f>F96+F97+F98</f>
        <v>604.12</v>
      </c>
      <c r="G95" s="83">
        <f aca="true" t="shared" si="4" ref="G95:L95">G96+G97+G98</f>
        <v>299.9</v>
      </c>
      <c r="H95" s="83">
        <f>H96+H97+H98</f>
        <v>250</v>
      </c>
      <c r="I95" s="83">
        <f t="shared" si="4"/>
        <v>100</v>
      </c>
      <c r="J95" s="107">
        <f t="shared" si="4"/>
        <v>250</v>
      </c>
      <c r="K95" s="83">
        <f t="shared" si="4"/>
        <v>270</v>
      </c>
      <c r="L95" s="83">
        <f t="shared" si="4"/>
        <v>270</v>
      </c>
    </row>
    <row r="96" spans="1:12" ht="12.75">
      <c r="A96" s="8"/>
      <c r="B96" s="44" t="s">
        <v>86</v>
      </c>
      <c r="C96" s="44" t="s">
        <v>86</v>
      </c>
      <c r="D96" s="46">
        <v>630</v>
      </c>
      <c r="E96" s="8" t="s">
        <v>133</v>
      </c>
      <c r="F96" s="87">
        <v>604.12</v>
      </c>
      <c r="G96" s="87">
        <v>299.9</v>
      </c>
      <c r="H96" s="87">
        <v>250</v>
      </c>
      <c r="I96" s="87">
        <v>100</v>
      </c>
      <c r="J96" s="109">
        <v>250</v>
      </c>
      <c r="K96" s="87">
        <v>270</v>
      </c>
      <c r="L96" s="87">
        <v>270</v>
      </c>
    </row>
    <row r="97" spans="1:12" ht="12.75">
      <c r="A97" s="8"/>
      <c r="B97" s="8"/>
      <c r="C97" s="44"/>
      <c r="D97" s="45"/>
      <c r="E97" s="1"/>
      <c r="F97" s="87"/>
      <c r="G97" s="87"/>
      <c r="H97" s="87"/>
      <c r="I97" s="87"/>
      <c r="J97" s="109"/>
      <c r="K97" s="87"/>
      <c r="L97" s="87"/>
    </row>
    <row r="98" spans="1:12" ht="12.75">
      <c r="A98" s="8"/>
      <c r="B98" s="8"/>
      <c r="C98" s="44"/>
      <c r="D98" s="45"/>
      <c r="E98" s="1"/>
      <c r="F98" s="87"/>
      <c r="G98" s="87"/>
      <c r="H98" s="87"/>
      <c r="I98" s="87"/>
      <c r="J98" s="109"/>
      <c r="K98" s="87"/>
      <c r="L98" s="87"/>
    </row>
    <row r="99" spans="1:12" ht="12.75">
      <c r="A99" s="123" t="s">
        <v>66</v>
      </c>
      <c r="B99" s="126"/>
      <c r="C99" s="126"/>
      <c r="D99" s="127"/>
      <c r="E99" s="53"/>
      <c r="F99" s="83">
        <f>SUM(F100:F103)</f>
        <v>4202.49</v>
      </c>
      <c r="G99" s="83">
        <f>SUM(G100:G103)</f>
        <v>2579.3999999999996</v>
      </c>
      <c r="H99" s="83">
        <f>SUM(H100:H103)</f>
        <v>3000</v>
      </c>
      <c r="I99" s="83">
        <v>4300</v>
      </c>
      <c r="J99" s="107">
        <f>SUM(J100:J103)</f>
        <v>3000</v>
      </c>
      <c r="K99" s="83">
        <f>SUM(K100:K103)</f>
        <v>3100</v>
      </c>
      <c r="L99" s="83">
        <f>SUM(L100:L103)</f>
        <v>3100</v>
      </c>
    </row>
    <row r="100" spans="1:12" ht="12.75">
      <c r="A100" s="8"/>
      <c r="B100" s="44" t="s">
        <v>9</v>
      </c>
      <c r="C100" s="44" t="s">
        <v>9</v>
      </c>
      <c r="D100" s="44" t="s">
        <v>80</v>
      </c>
      <c r="E100" s="8" t="s">
        <v>133</v>
      </c>
      <c r="F100" s="86">
        <v>1324.18</v>
      </c>
      <c r="G100" s="86">
        <v>421.43</v>
      </c>
      <c r="H100" s="86">
        <v>500</v>
      </c>
      <c r="I100" s="86">
        <v>2100</v>
      </c>
      <c r="J100" s="106">
        <v>500</v>
      </c>
      <c r="K100" s="86">
        <v>600</v>
      </c>
      <c r="L100" s="86">
        <v>600</v>
      </c>
    </row>
    <row r="101" spans="1:12" ht="12.75">
      <c r="A101" s="1"/>
      <c r="B101" s="45" t="s">
        <v>9</v>
      </c>
      <c r="C101" s="45" t="s">
        <v>9</v>
      </c>
      <c r="D101" s="45" t="s">
        <v>81</v>
      </c>
      <c r="E101" s="1" t="s">
        <v>160</v>
      </c>
      <c r="F101" s="25">
        <v>2878.31</v>
      </c>
      <c r="G101" s="25">
        <v>2157.97</v>
      </c>
      <c r="H101" s="25">
        <v>2500</v>
      </c>
      <c r="I101" s="25">
        <v>2200</v>
      </c>
      <c r="J101" s="106">
        <v>2500</v>
      </c>
      <c r="K101" s="25">
        <v>2500</v>
      </c>
      <c r="L101" s="25">
        <v>2500</v>
      </c>
    </row>
    <row r="102" spans="1:12" ht="12.75">
      <c r="A102" s="1"/>
      <c r="B102" s="1"/>
      <c r="C102" s="45"/>
      <c r="D102" s="45"/>
      <c r="E102" s="1"/>
      <c r="F102" s="25"/>
      <c r="G102" s="25"/>
      <c r="H102" s="25"/>
      <c r="I102" s="25"/>
      <c r="J102" s="106"/>
      <c r="K102" s="25"/>
      <c r="L102" s="25"/>
    </row>
    <row r="103" spans="1:12" ht="12.75">
      <c r="A103" s="8"/>
      <c r="B103" s="8"/>
      <c r="C103" s="44"/>
      <c r="D103" s="45"/>
      <c r="E103" s="4"/>
      <c r="F103" s="86"/>
      <c r="G103" s="86"/>
      <c r="H103" s="86"/>
      <c r="I103" s="86"/>
      <c r="J103" s="106"/>
      <c r="K103" s="86"/>
      <c r="L103" s="86"/>
    </row>
    <row r="104" spans="1:12" ht="12.75">
      <c r="A104" s="123" t="s">
        <v>187</v>
      </c>
      <c r="B104" s="126"/>
      <c r="C104" s="126"/>
      <c r="D104" s="127"/>
      <c r="E104" s="53" t="s">
        <v>189</v>
      </c>
      <c r="F104" s="83">
        <f>SUM(F105:F111)</f>
        <v>42596.16</v>
      </c>
      <c r="G104" s="83">
        <v>44313.03</v>
      </c>
      <c r="H104" s="83">
        <v>41100</v>
      </c>
      <c r="I104" s="83">
        <f>SUM(I105:I110)</f>
        <v>44104</v>
      </c>
      <c r="J104" s="107">
        <v>46000</v>
      </c>
      <c r="K104" s="83">
        <v>46000</v>
      </c>
      <c r="L104" s="83">
        <v>46000</v>
      </c>
    </row>
    <row r="105" spans="1:12" ht="12.75">
      <c r="A105" s="8"/>
      <c r="B105" s="44" t="s">
        <v>53</v>
      </c>
      <c r="C105" s="44" t="s">
        <v>53</v>
      </c>
      <c r="D105" s="46">
        <v>610</v>
      </c>
      <c r="E105" s="8" t="s">
        <v>48</v>
      </c>
      <c r="F105" s="86">
        <v>22969.87</v>
      </c>
      <c r="G105" s="86">
        <v>26285.74</v>
      </c>
      <c r="H105" s="86">
        <v>27600</v>
      </c>
      <c r="I105" s="86">
        <v>27833</v>
      </c>
      <c r="J105" s="106">
        <v>31000</v>
      </c>
      <c r="K105" s="86">
        <v>31000</v>
      </c>
      <c r="L105" s="86">
        <v>31000</v>
      </c>
    </row>
    <row r="106" spans="1:12" ht="12.75">
      <c r="A106" s="8"/>
      <c r="B106" s="44" t="s">
        <v>53</v>
      </c>
      <c r="C106" s="44" t="s">
        <v>53</v>
      </c>
      <c r="D106" s="44" t="s">
        <v>49</v>
      </c>
      <c r="E106" s="8" t="s">
        <v>50</v>
      </c>
      <c r="F106" s="86">
        <v>8462.35</v>
      </c>
      <c r="G106" s="86">
        <v>9611.11</v>
      </c>
      <c r="H106" s="86">
        <v>9000</v>
      </c>
      <c r="I106" s="86">
        <v>9891</v>
      </c>
      <c r="J106" s="106">
        <v>10000</v>
      </c>
      <c r="K106" s="86">
        <v>10000</v>
      </c>
      <c r="L106" s="86">
        <v>10000</v>
      </c>
    </row>
    <row r="107" spans="1:12" ht="12.75">
      <c r="A107" s="8"/>
      <c r="B107" s="44" t="s">
        <v>53</v>
      </c>
      <c r="C107" s="44" t="s">
        <v>53</v>
      </c>
      <c r="D107" s="44" t="s">
        <v>80</v>
      </c>
      <c r="E107" s="8" t="s">
        <v>133</v>
      </c>
      <c r="F107" s="86">
        <v>10605.06</v>
      </c>
      <c r="G107" s="86">
        <v>6956.16</v>
      </c>
      <c r="H107" s="86">
        <v>4500</v>
      </c>
      <c r="I107" s="86">
        <v>6219</v>
      </c>
      <c r="J107" s="106">
        <v>4900</v>
      </c>
      <c r="K107" s="86">
        <v>4900</v>
      </c>
      <c r="L107" s="86">
        <v>4900</v>
      </c>
    </row>
    <row r="108" spans="1:12" ht="12.75">
      <c r="A108" s="6"/>
      <c r="B108" s="44" t="s">
        <v>53</v>
      </c>
      <c r="C108" s="44" t="s">
        <v>53</v>
      </c>
      <c r="D108" s="44" t="s">
        <v>81</v>
      </c>
      <c r="E108" s="8" t="s">
        <v>134</v>
      </c>
      <c r="F108" s="84">
        <v>69.98</v>
      </c>
      <c r="G108" s="84">
        <v>1460</v>
      </c>
      <c r="H108" s="84">
        <v>0</v>
      </c>
      <c r="I108" s="84">
        <v>0</v>
      </c>
      <c r="J108" s="108">
        <v>100</v>
      </c>
      <c r="K108" s="84">
        <v>100</v>
      </c>
      <c r="L108" s="84">
        <v>100</v>
      </c>
    </row>
    <row r="109" spans="1:12" ht="12.75">
      <c r="A109" s="8"/>
      <c r="B109" s="8"/>
      <c r="C109" s="44"/>
      <c r="D109" s="44"/>
      <c r="E109" s="8"/>
      <c r="F109" s="86"/>
      <c r="G109" s="86"/>
      <c r="H109" s="86"/>
      <c r="I109" s="86"/>
      <c r="J109" s="106"/>
      <c r="K109" s="86"/>
      <c r="L109" s="86"/>
    </row>
    <row r="110" spans="1:12" ht="12.75">
      <c r="A110" s="6"/>
      <c r="B110" s="44" t="s">
        <v>53</v>
      </c>
      <c r="C110" s="44" t="s">
        <v>53</v>
      </c>
      <c r="D110" s="45" t="s">
        <v>80</v>
      </c>
      <c r="E110" s="8" t="s">
        <v>133</v>
      </c>
      <c r="F110" s="84">
        <v>488.9</v>
      </c>
      <c r="G110" s="84">
        <v>944.32</v>
      </c>
      <c r="H110" s="84">
        <v>0</v>
      </c>
      <c r="I110" s="84">
        <v>161</v>
      </c>
      <c r="J110" s="108">
        <v>0</v>
      </c>
      <c r="K110" s="84">
        <v>0</v>
      </c>
      <c r="L110" s="84">
        <v>0</v>
      </c>
    </row>
    <row r="111" spans="1:12" ht="12.75">
      <c r="A111" s="8"/>
      <c r="B111" s="8"/>
      <c r="C111" s="44"/>
      <c r="D111" s="45"/>
      <c r="E111" s="4"/>
      <c r="F111" s="86"/>
      <c r="G111" s="86"/>
      <c r="H111" s="86"/>
      <c r="I111" s="86"/>
      <c r="J111" s="106"/>
      <c r="K111" s="86"/>
      <c r="L111" s="86"/>
    </row>
    <row r="112" spans="1:12" ht="12.75">
      <c r="A112" s="123" t="s">
        <v>67</v>
      </c>
      <c r="B112" s="128"/>
      <c r="C112" s="128"/>
      <c r="D112" s="129"/>
      <c r="E112" s="53" t="s">
        <v>195</v>
      </c>
      <c r="F112" s="83">
        <f>SUM(F113:F121)</f>
        <v>330949.63</v>
      </c>
      <c r="G112" s="83">
        <v>355493.78</v>
      </c>
      <c r="H112" s="83">
        <v>366000</v>
      </c>
      <c r="I112" s="83">
        <v>375305</v>
      </c>
      <c r="J112" s="107">
        <v>115800</v>
      </c>
      <c r="K112" s="107">
        <v>115800</v>
      </c>
      <c r="L112" s="107">
        <v>115800</v>
      </c>
    </row>
    <row r="113" spans="1:12" ht="12.75">
      <c r="A113" s="8"/>
      <c r="B113" s="44" t="s">
        <v>54</v>
      </c>
      <c r="C113" s="44" t="s">
        <v>54</v>
      </c>
      <c r="D113" s="46">
        <v>610</v>
      </c>
      <c r="E113" s="8" t="s">
        <v>48</v>
      </c>
      <c r="F113" s="86">
        <v>193899.74</v>
      </c>
      <c r="G113" s="86">
        <v>209255.03</v>
      </c>
      <c r="H113" s="86">
        <v>223000</v>
      </c>
      <c r="I113" s="86">
        <v>237339</v>
      </c>
      <c r="J113" s="106">
        <v>72900</v>
      </c>
      <c r="K113" s="106">
        <v>72900</v>
      </c>
      <c r="L113" s="106">
        <v>72900</v>
      </c>
    </row>
    <row r="114" spans="1:12" ht="12.75">
      <c r="A114" s="8"/>
      <c r="B114" s="44" t="s">
        <v>54</v>
      </c>
      <c r="C114" s="44" t="s">
        <v>54</v>
      </c>
      <c r="D114" s="44" t="s">
        <v>49</v>
      </c>
      <c r="E114" s="8" t="s">
        <v>50</v>
      </c>
      <c r="F114" s="86">
        <v>66234.97</v>
      </c>
      <c r="G114" s="86">
        <v>75253.88</v>
      </c>
      <c r="H114" s="86">
        <v>76098</v>
      </c>
      <c r="I114" s="86">
        <v>81255</v>
      </c>
      <c r="J114" s="106">
        <v>25800</v>
      </c>
      <c r="K114" s="106">
        <v>25800</v>
      </c>
      <c r="L114" s="106">
        <v>25800</v>
      </c>
    </row>
    <row r="115" spans="1:12" ht="12.75">
      <c r="A115" s="8"/>
      <c r="B115" s="44" t="s">
        <v>54</v>
      </c>
      <c r="C115" s="44" t="s">
        <v>54</v>
      </c>
      <c r="D115" s="44" t="s">
        <v>80</v>
      </c>
      <c r="E115" s="8" t="s">
        <v>133</v>
      </c>
      <c r="F115" s="86">
        <v>59581.68</v>
      </c>
      <c r="G115" s="86">
        <v>70645.79</v>
      </c>
      <c r="H115" s="86">
        <v>54000</v>
      </c>
      <c r="I115" s="86">
        <v>41163</v>
      </c>
      <c r="J115" s="106">
        <v>16950</v>
      </c>
      <c r="K115" s="106">
        <v>16950</v>
      </c>
      <c r="L115" s="106">
        <v>16950</v>
      </c>
    </row>
    <row r="116" spans="1:12" ht="12.75">
      <c r="A116" s="8"/>
      <c r="B116" s="49" t="s">
        <v>54</v>
      </c>
      <c r="C116" s="49" t="s">
        <v>54</v>
      </c>
      <c r="D116" s="44" t="s">
        <v>81</v>
      </c>
      <c r="E116" s="8" t="s">
        <v>134</v>
      </c>
      <c r="F116" s="86">
        <v>82.3</v>
      </c>
      <c r="G116" s="86">
        <v>339.08</v>
      </c>
      <c r="H116" s="84">
        <v>600</v>
      </c>
      <c r="I116" s="84">
        <v>10707</v>
      </c>
      <c r="J116" s="108">
        <v>150</v>
      </c>
      <c r="K116" s="108">
        <v>150</v>
      </c>
      <c r="L116" s="108">
        <v>150</v>
      </c>
    </row>
    <row r="117" spans="1:12" ht="12.75">
      <c r="A117" s="8"/>
      <c r="B117" s="49"/>
      <c r="C117" s="49"/>
      <c r="D117" s="44"/>
      <c r="E117" s="8"/>
      <c r="F117" s="86"/>
      <c r="G117" s="86"/>
      <c r="H117" s="84"/>
      <c r="I117" s="84"/>
      <c r="J117" s="108"/>
      <c r="K117" s="84"/>
      <c r="L117" s="84"/>
    </row>
    <row r="118" spans="1:12" ht="12.75">
      <c r="A118" s="8"/>
      <c r="B118" s="49" t="s">
        <v>54</v>
      </c>
      <c r="C118" s="49" t="s">
        <v>54</v>
      </c>
      <c r="D118" s="44" t="s">
        <v>80</v>
      </c>
      <c r="E118" s="8" t="s">
        <v>133</v>
      </c>
      <c r="F118" s="86">
        <v>0</v>
      </c>
      <c r="G118" s="86">
        <v>0</v>
      </c>
      <c r="H118" s="84">
        <v>0</v>
      </c>
      <c r="I118" s="84">
        <v>3600</v>
      </c>
      <c r="J118" s="108">
        <v>0</v>
      </c>
      <c r="K118" s="84">
        <v>0</v>
      </c>
      <c r="L118" s="84">
        <v>0</v>
      </c>
    </row>
    <row r="119" spans="1:12" ht="12.75">
      <c r="A119" s="37"/>
      <c r="B119" s="49"/>
      <c r="C119" s="49"/>
      <c r="D119" s="44"/>
      <c r="E119" s="8"/>
      <c r="F119" s="86"/>
      <c r="G119" s="86"/>
      <c r="H119" s="84"/>
      <c r="I119" s="84"/>
      <c r="J119" s="108"/>
      <c r="K119" s="84"/>
      <c r="L119" s="84"/>
    </row>
    <row r="120" spans="1:12" ht="12.75">
      <c r="A120" s="37"/>
      <c r="B120" s="49" t="s">
        <v>135</v>
      </c>
      <c r="C120" s="49" t="s">
        <v>196</v>
      </c>
      <c r="D120" s="44" t="s">
        <v>80</v>
      </c>
      <c r="E120" s="8" t="s">
        <v>133</v>
      </c>
      <c r="F120" s="86">
        <v>0</v>
      </c>
      <c r="G120" s="86">
        <v>0</v>
      </c>
      <c r="H120" s="84">
        <v>0</v>
      </c>
      <c r="I120" s="84">
        <v>1241</v>
      </c>
      <c r="J120" s="108">
        <v>0</v>
      </c>
      <c r="K120" s="84">
        <v>0</v>
      </c>
      <c r="L120" s="84">
        <v>0</v>
      </c>
    </row>
    <row r="121" spans="1:12" ht="12.75">
      <c r="A121" s="27"/>
      <c r="B121" s="50" t="s">
        <v>135</v>
      </c>
      <c r="C121" s="49" t="s">
        <v>196</v>
      </c>
      <c r="D121" s="44" t="s">
        <v>81</v>
      </c>
      <c r="E121" s="8" t="s">
        <v>136</v>
      </c>
      <c r="F121" s="86">
        <v>11150.94</v>
      </c>
      <c r="G121" s="86">
        <v>12037.47</v>
      </c>
      <c r="H121" s="71">
        <v>12302</v>
      </c>
      <c r="I121" s="71">
        <v>0</v>
      </c>
      <c r="J121" s="108">
        <v>0</v>
      </c>
      <c r="K121" s="71">
        <v>0</v>
      </c>
      <c r="L121" s="71">
        <v>0</v>
      </c>
    </row>
    <row r="122" spans="1:12" ht="12.75">
      <c r="A122" s="27"/>
      <c r="B122" s="27"/>
      <c r="C122" s="50"/>
      <c r="D122" s="44"/>
      <c r="E122" s="8"/>
      <c r="F122" s="86"/>
      <c r="G122" s="86"/>
      <c r="H122" s="71"/>
      <c r="I122" s="71"/>
      <c r="J122" s="108"/>
      <c r="K122" s="71"/>
      <c r="L122" s="71"/>
    </row>
    <row r="123" spans="1:12" ht="12.75">
      <c r="A123" s="123" t="s">
        <v>67</v>
      </c>
      <c r="B123" s="128"/>
      <c r="C123" s="128"/>
      <c r="D123" s="129"/>
      <c r="E123" s="53" t="s">
        <v>188</v>
      </c>
      <c r="F123" s="83">
        <f>SUM(F124:F134)</f>
        <v>0</v>
      </c>
      <c r="G123" s="83">
        <f>SUM(G124:G134)</f>
        <v>0</v>
      </c>
      <c r="H123" s="83">
        <v>0</v>
      </c>
      <c r="I123" s="83">
        <f>SUM(I124:I134)</f>
        <v>0</v>
      </c>
      <c r="J123" s="107">
        <v>281600</v>
      </c>
      <c r="K123" s="107">
        <v>281600</v>
      </c>
      <c r="L123" s="107">
        <v>281600</v>
      </c>
    </row>
    <row r="124" spans="1:12" ht="12.75">
      <c r="A124" s="8"/>
      <c r="B124" s="44" t="s">
        <v>197</v>
      </c>
      <c r="C124" s="44" t="s">
        <v>54</v>
      </c>
      <c r="D124" s="46">
        <v>610</v>
      </c>
      <c r="E124" s="8" t="s">
        <v>48</v>
      </c>
      <c r="F124" s="86">
        <v>0</v>
      </c>
      <c r="G124" s="86">
        <v>0</v>
      </c>
      <c r="H124" s="86">
        <v>0</v>
      </c>
      <c r="I124" s="86">
        <v>0</v>
      </c>
      <c r="J124" s="106">
        <v>170100</v>
      </c>
      <c r="K124" s="106">
        <v>170100</v>
      </c>
      <c r="L124" s="106">
        <v>170100</v>
      </c>
    </row>
    <row r="125" spans="1:12" ht="12.75">
      <c r="A125" s="8"/>
      <c r="B125" s="44" t="s">
        <v>197</v>
      </c>
      <c r="C125" s="44" t="s">
        <v>54</v>
      </c>
      <c r="D125" s="44" t="s">
        <v>49</v>
      </c>
      <c r="E125" s="8" t="s">
        <v>50</v>
      </c>
      <c r="F125" s="86">
        <v>0</v>
      </c>
      <c r="G125" s="86">
        <v>0</v>
      </c>
      <c r="H125" s="86">
        <v>0</v>
      </c>
      <c r="I125" s="86">
        <v>0</v>
      </c>
      <c r="J125" s="106">
        <v>60200</v>
      </c>
      <c r="K125" s="106">
        <v>60200</v>
      </c>
      <c r="L125" s="106">
        <v>60200</v>
      </c>
    </row>
    <row r="126" spans="1:12" ht="12.75">
      <c r="A126" s="8"/>
      <c r="B126" s="44" t="s">
        <v>197</v>
      </c>
      <c r="C126" s="44" t="s">
        <v>54</v>
      </c>
      <c r="D126" s="44" t="s">
        <v>80</v>
      </c>
      <c r="E126" s="8" t="s">
        <v>133</v>
      </c>
      <c r="F126" s="86">
        <v>0</v>
      </c>
      <c r="G126" s="86">
        <v>0</v>
      </c>
      <c r="H126" s="86">
        <v>0</v>
      </c>
      <c r="I126" s="86">
        <v>0</v>
      </c>
      <c r="J126" s="106">
        <v>40950</v>
      </c>
      <c r="K126" s="106">
        <v>40950</v>
      </c>
      <c r="L126" s="106">
        <v>40950</v>
      </c>
    </row>
    <row r="127" spans="1:12" ht="12.75">
      <c r="A127" s="37"/>
      <c r="B127" s="49" t="s">
        <v>197</v>
      </c>
      <c r="C127" s="49" t="s">
        <v>54</v>
      </c>
      <c r="D127" s="44" t="s">
        <v>81</v>
      </c>
      <c r="E127" s="8" t="s">
        <v>134</v>
      </c>
      <c r="F127" s="86">
        <v>0</v>
      </c>
      <c r="G127" s="86">
        <v>0</v>
      </c>
      <c r="H127" s="84">
        <v>0</v>
      </c>
      <c r="I127" s="84">
        <v>0</v>
      </c>
      <c r="J127" s="108">
        <v>10350</v>
      </c>
      <c r="K127" s="108">
        <v>10350</v>
      </c>
      <c r="L127" s="108">
        <v>10350</v>
      </c>
    </row>
    <row r="128" spans="1:12" ht="12.75">
      <c r="A128" s="27"/>
      <c r="B128" s="27"/>
      <c r="C128" s="50"/>
      <c r="D128" s="45"/>
      <c r="E128" s="4"/>
      <c r="F128" s="71"/>
      <c r="G128" s="71"/>
      <c r="H128" s="71"/>
      <c r="I128" s="71"/>
      <c r="J128" s="108"/>
      <c r="K128" s="84"/>
      <c r="L128" s="84"/>
    </row>
    <row r="129" spans="1:12" ht="12.75">
      <c r="A129" s="123" t="s">
        <v>68</v>
      </c>
      <c r="B129" s="128"/>
      <c r="C129" s="128"/>
      <c r="D129" s="129"/>
      <c r="E129" s="48"/>
      <c r="F129" s="83">
        <f>SUM(F130:F134)</f>
        <v>0</v>
      </c>
      <c r="G129" s="83">
        <f>SUM(G130:G134)</f>
        <v>0</v>
      </c>
      <c r="H129" s="83">
        <f>SUM(H130:H134)</f>
        <v>0</v>
      </c>
      <c r="I129" s="83">
        <v>0</v>
      </c>
      <c r="J129" s="107">
        <f>SUM(J130:J134)</f>
        <v>0</v>
      </c>
      <c r="K129" s="83">
        <f>SUM(K130:K134)</f>
        <v>0</v>
      </c>
      <c r="L129" s="83">
        <f>SUM(L130:L134)</f>
        <v>0</v>
      </c>
    </row>
    <row r="130" spans="1:12" ht="12.75">
      <c r="A130" s="27"/>
      <c r="B130" s="49" t="s">
        <v>173</v>
      </c>
      <c r="C130" s="49" t="s">
        <v>55</v>
      </c>
      <c r="D130" s="46">
        <v>610</v>
      </c>
      <c r="E130" s="8" t="s">
        <v>48</v>
      </c>
      <c r="F130" s="71">
        <v>0</v>
      </c>
      <c r="G130" s="71">
        <v>0</v>
      </c>
      <c r="H130" s="71">
        <v>0</v>
      </c>
      <c r="I130" s="71">
        <v>0</v>
      </c>
      <c r="J130" s="108">
        <v>0</v>
      </c>
      <c r="K130" s="84">
        <v>0</v>
      </c>
      <c r="L130" s="84">
        <v>0</v>
      </c>
    </row>
    <row r="131" spans="1:12" ht="12.75">
      <c r="A131" s="27"/>
      <c r="B131" s="49" t="s">
        <v>173</v>
      </c>
      <c r="C131" s="49" t="s">
        <v>55</v>
      </c>
      <c r="D131" s="44" t="s">
        <v>49</v>
      </c>
      <c r="E131" s="8" t="s">
        <v>50</v>
      </c>
      <c r="F131" s="71">
        <v>0</v>
      </c>
      <c r="G131" s="71">
        <v>0</v>
      </c>
      <c r="H131" s="71">
        <v>0</v>
      </c>
      <c r="I131" s="71">
        <v>0</v>
      </c>
      <c r="J131" s="108">
        <v>0</v>
      </c>
      <c r="K131" s="84">
        <v>0</v>
      </c>
      <c r="L131" s="84">
        <v>0</v>
      </c>
    </row>
    <row r="132" spans="1:12" ht="12.75">
      <c r="A132" s="37"/>
      <c r="B132" s="49" t="s">
        <v>173</v>
      </c>
      <c r="C132" s="49" t="s">
        <v>55</v>
      </c>
      <c r="D132" s="44" t="s">
        <v>80</v>
      </c>
      <c r="E132" s="8" t="s">
        <v>133</v>
      </c>
      <c r="F132" s="71">
        <v>0</v>
      </c>
      <c r="G132" s="71">
        <v>0</v>
      </c>
      <c r="H132" s="71">
        <v>0</v>
      </c>
      <c r="I132" s="71">
        <v>0</v>
      </c>
      <c r="J132" s="108">
        <v>0</v>
      </c>
      <c r="K132" s="84">
        <v>0</v>
      </c>
      <c r="L132" s="84">
        <v>0</v>
      </c>
    </row>
    <row r="133" spans="1:12" ht="12.75">
      <c r="A133" s="36"/>
      <c r="B133" s="49" t="s">
        <v>173</v>
      </c>
      <c r="C133" s="49" t="s">
        <v>55</v>
      </c>
      <c r="D133" s="44" t="s">
        <v>81</v>
      </c>
      <c r="E133" s="8" t="s">
        <v>134</v>
      </c>
      <c r="F133" s="71">
        <v>0</v>
      </c>
      <c r="G133" s="71">
        <v>0</v>
      </c>
      <c r="H133" s="71">
        <v>0</v>
      </c>
      <c r="I133" s="71">
        <v>0</v>
      </c>
      <c r="J133" s="108">
        <v>0</v>
      </c>
      <c r="K133" s="84">
        <v>0</v>
      </c>
      <c r="L133" s="84">
        <v>0</v>
      </c>
    </row>
    <row r="134" spans="1:12" ht="12.75">
      <c r="A134" s="27"/>
      <c r="B134" s="27"/>
      <c r="C134" s="49"/>
      <c r="D134" s="45"/>
      <c r="E134" s="1"/>
      <c r="F134" s="71"/>
      <c r="G134" s="71"/>
      <c r="H134" s="71"/>
      <c r="I134" s="71"/>
      <c r="J134" s="108"/>
      <c r="K134" s="84"/>
      <c r="L134" s="84"/>
    </row>
    <row r="135" spans="1:12" ht="12.75">
      <c r="A135" s="123" t="s">
        <v>69</v>
      </c>
      <c r="B135" s="126"/>
      <c r="C135" s="126"/>
      <c r="D135" s="127"/>
      <c r="E135" s="53" t="s">
        <v>191</v>
      </c>
      <c r="F135" s="83">
        <f>SUM(F136:F157)</f>
        <v>30096.600000000002</v>
      </c>
      <c r="G135" s="83">
        <v>35916.27</v>
      </c>
      <c r="H135" s="83">
        <v>29100</v>
      </c>
      <c r="I135" s="83">
        <f>SUM(I136:I139)</f>
        <v>37300</v>
      </c>
      <c r="J135" s="107">
        <v>7700</v>
      </c>
      <c r="K135" s="83">
        <v>7700</v>
      </c>
      <c r="L135" s="83">
        <v>7700</v>
      </c>
    </row>
    <row r="136" spans="1:12" ht="12.75">
      <c r="A136" s="27"/>
      <c r="B136" s="49" t="s">
        <v>56</v>
      </c>
      <c r="C136" s="49" t="s">
        <v>56</v>
      </c>
      <c r="D136" s="46">
        <v>610</v>
      </c>
      <c r="E136" s="8" t="s">
        <v>48</v>
      </c>
      <c r="F136" s="71">
        <v>16387.86</v>
      </c>
      <c r="G136" s="71">
        <v>15926.97</v>
      </c>
      <c r="H136" s="71">
        <v>17040</v>
      </c>
      <c r="I136" s="71">
        <v>18494</v>
      </c>
      <c r="J136" s="108">
        <v>5000</v>
      </c>
      <c r="K136" s="84">
        <v>5000</v>
      </c>
      <c r="L136" s="84">
        <v>5000</v>
      </c>
    </row>
    <row r="137" spans="1:12" ht="12.75">
      <c r="A137" s="27"/>
      <c r="B137" s="49" t="s">
        <v>56</v>
      </c>
      <c r="C137" s="49" t="s">
        <v>56</v>
      </c>
      <c r="D137" s="44" t="s">
        <v>49</v>
      </c>
      <c r="E137" s="8" t="s">
        <v>50</v>
      </c>
      <c r="F137" s="71">
        <v>5679.57</v>
      </c>
      <c r="G137" s="71">
        <v>6116.83</v>
      </c>
      <c r="H137" s="71">
        <v>6100</v>
      </c>
      <c r="I137" s="71">
        <v>6674</v>
      </c>
      <c r="J137" s="108">
        <v>1650</v>
      </c>
      <c r="K137" s="84">
        <v>1650</v>
      </c>
      <c r="L137" s="84">
        <v>1650</v>
      </c>
    </row>
    <row r="138" spans="1:12" ht="12.75">
      <c r="A138" s="27"/>
      <c r="B138" s="49" t="s">
        <v>56</v>
      </c>
      <c r="C138" s="49" t="s">
        <v>56</v>
      </c>
      <c r="D138" s="44" t="s">
        <v>80</v>
      </c>
      <c r="E138" s="8" t="s">
        <v>133</v>
      </c>
      <c r="F138" s="71">
        <v>7920.22</v>
      </c>
      <c r="G138" s="71">
        <v>13872.47</v>
      </c>
      <c r="H138" s="71">
        <v>5960</v>
      </c>
      <c r="I138" s="71">
        <v>12132</v>
      </c>
      <c r="J138" s="108">
        <v>1000</v>
      </c>
      <c r="K138" s="84">
        <v>1000</v>
      </c>
      <c r="L138" s="84">
        <v>1000</v>
      </c>
    </row>
    <row r="139" spans="1:12" ht="12.75">
      <c r="A139" s="37"/>
      <c r="B139" s="49" t="s">
        <v>56</v>
      </c>
      <c r="C139" s="49" t="s">
        <v>56</v>
      </c>
      <c r="D139" s="44" t="s">
        <v>81</v>
      </c>
      <c r="E139" s="8" t="s">
        <v>134</v>
      </c>
      <c r="F139" s="71">
        <v>0</v>
      </c>
      <c r="G139" s="71">
        <v>0</v>
      </c>
      <c r="H139" s="71">
        <v>0</v>
      </c>
      <c r="I139" s="71">
        <v>0</v>
      </c>
      <c r="J139" s="108">
        <v>50</v>
      </c>
      <c r="K139" s="84">
        <v>50</v>
      </c>
      <c r="L139" s="84">
        <v>50</v>
      </c>
    </row>
    <row r="140" spans="1:12" ht="12.75">
      <c r="A140" s="36"/>
      <c r="B140" s="36"/>
      <c r="C140" s="49"/>
      <c r="D140" s="44"/>
      <c r="E140" s="8"/>
      <c r="F140" s="71"/>
      <c r="G140" s="71"/>
      <c r="H140" s="71"/>
      <c r="I140" s="71"/>
      <c r="J140" s="108"/>
      <c r="K140" s="84"/>
      <c r="L140" s="84"/>
    </row>
    <row r="141" spans="1:12" ht="12.75">
      <c r="A141" s="37"/>
      <c r="B141" s="49" t="s">
        <v>56</v>
      </c>
      <c r="C141" s="49" t="s">
        <v>56</v>
      </c>
      <c r="D141" s="45" t="s">
        <v>80</v>
      </c>
      <c r="E141" s="8" t="s">
        <v>133</v>
      </c>
      <c r="F141" s="84">
        <v>108.95</v>
      </c>
      <c r="G141" s="84">
        <v>0</v>
      </c>
      <c r="H141" s="84">
        <v>0</v>
      </c>
      <c r="I141" s="85">
        <v>0</v>
      </c>
      <c r="J141" s="108">
        <v>0</v>
      </c>
      <c r="K141" s="84">
        <v>0</v>
      </c>
      <c r="L141" s="84">
        <v>0</v>
      </c>
    </row>
    <row r="142" spans="1:12" ht="12.75">
      <c r="A142" s="37"/>
      <c r="B142" s="37"/>
      <c r="C142" s="49"/>
      <c r="D142" s="45"/>
      <c r="E142" s="8"/>
      <c r="F142" s="84"/>
      <c r="G142" s="84"/>
      <c r="H142" s="84"/>
      <c r="I142" s="85"/>
      <c r="J142" s="108"/>
      <c r="K142" s="84"/>
      <c r="L142" s="84"/>
    </row>
    <row r="143" spans="1:12" ht="12.75">
      <c r="A143" s="123" t="s">
        <v>69</v>
      </c>
      <c r="B143" s="126"/>
      <c r="C143" s="126"/>
      <c r="D143" s="127"/>
      <c r="E143" s="53" t="s">
        <v>192</v>
      </c>
      <c r="F143" s="83">
        <v>0</v>
      </c>
      <c r="G143" s="83">
        <v>0</v>
      </c>
      <c r="H143" s="83">
        <v>0</v>
      </c>
      <c r="I143" s="83">
        <v>0</v>
      </c>
      <c r="J143" s="107">
        <v>7700</v>
      </c>
      <c r="K143" s="83">
        <v>7700</v>
      </c>
      <c r="L143" s="83">
        <v>7700</v>
      </c>
    </row>
    <row r="144" spans="1:12" ht="12.75">
      <c r="A144" s="27"/>
      <c r="B144" s="49" t="s">
        <v>56</v>
      </c>
      <c r="C144" s="49" t="s">
        <v>190</v>
      </c>
      <c r="D144" s="46">
        <v>610</v>
      </c>
      <c r="E144" s="8" t="s">
        <v>48</v>
      </c>
      <c r="F144" s="71">
        <v>0</v>
      </c>
      <c r="G144" s="71">
        <v>0</v>
      </c>
      <c r="H144" s="71">
        <v>0</v>
      </c>
      <c r="I144" s="71">
        <v>0</v>
      </c>
      <c r="J144" s="108">
        <v>5000</v>
      </c>
      <c r="K144" s="84">
        <v>5000</v>
      </c>
      <c r="L144" s="84">
        <v>5000</v>
      </c>
    </row>
    <row r="145" spans="1:12" ht="12.75">
      <c r="A145" s="27"/>
      <c r="B145" s="49" t="s">
        <v>56</v>
      </c>
      <c r="C145" s="49" t="s">
        <v>190</v>
      </c>
      <c r="D145" s="44" t="s">
        <v>49</v>
      </c>
      <c r="E145" s="8" t="s">
        <v>50</v>
      </c>
      <c r="F145" s="71">
        <v>0</v>
      </c>
      <c r="G145" s="71">
        <v>0</v>
      </c>
      <c r="H145" s="71">
        <v>0</v>
      </c>
      <c r="I145" s="71">
        <v>0</v>
      </c>
      <c r="J145" s="108">
        <v>1650</v>
      </c>
      <c r="K145" s="84">
        <v>1650</v>
      </c>
      <c r="L145" s="84">
        <v>1650</v>
      </c>
    </row>
    <row r="146" spans="1:12" ht="12.75">
      <c r="A146" s="27"/>
      <c r="B146" s="49" t="s">
        <v>56</v>
      </c>
      <c r="C146" s="49" t="s">
        <v>190</v>
      </c>
      <c r="D146" s="44" t="s">
        <v>80</v>
      </c>
      <c r="E146" s="8" t="s">
        <v>133</v>
      </c>
      <c r="F146" s="71">
        <v>0</v>
      </c>
      <c r="G146" s="71">
        <v>0</v>
      </c>
      <c r="H146" s="71">
        <v>0</v>
      </c>
      <c r="I146" s="71">
        <v>0</v>
      </c>
      <c r="J146" s="108">
        <v>1000</v>
      </c>
      <c r="K146" s="84">
        <v>1000</v>
      </c>
      <c r="L146" s="84">
        <v>1000</v>
      </c>
    </row>
    <row r="147" spans="1:12" ht="12.75">
      <c r="A147" s="37"/>
      <c r="B147" s="49" t="s">
        <v>56</v>
      </c>
      <c r="C147" s="49" t="s">
        <v>190</v>
      </c>
      <c r="D147" s="44" t="s">
        <v>81</v>
      </c>
      <c r="E147" s="8" t="s">
        <v>134</v>
      </c>
      <c r="F147" s="71">
        <v>0</v>
      </c>
      <c r="G147" s="71">
        <v>0</v>
      </c>
      <c r="H147" s="71">
        <v>0</v>
      </c>
      <c r="I147" s="71">
        <v>0</v>
      </c>
      <c r="J147" s="108">
        <v>50</v>
      </c>
      <c r="K147" s="84">
        <v>50</v>
      </c>
      <c r="L147" s="84">
        <v>50</v>
      </c>
    </row>
    <row r="148" spans="1:12" ht="12.75">
      <c r="A148" s="37"/>
      <c r="B148" s="37"/>
      <c r="C148" s="49"/>
      <c r="D148" s="45"/>
      <c r="E148" s="8"/>
      <c r="F148" s="84"/>
      <c r="G148" s="84"/>
      <c r="H148" s="84"/>
      <c r="I148" s="85"/>
      <c r="J148" s="108"/>
      <c r="K148" s="84"/>
      <c r="L148" s="84"/>
    </row>
    <row r="149" spans="1:12" ht="12.75">
      <c r="A149" s="123" t="s">
        <v>69</v>
      </c>
      <c r="B149" s="126"/>
      <c r="C149" s="126"/>
      <c r="D149" s="127"/>
      <c r="E149" s="53" t="s">
        <v>193</v>
      </c>
      <c r="F149" s="83">
        <v>0</v>
      </c>
      <c r="G149" s="83">
        <v>0</v>
      </c>
      <c r="H149" s="83">
        <v>0</v>
      </c>
      <c r="I149" s="83">
        <f>SUM(I150:I153)</f>
        <v>0</v>
      </c>
      <c r="J149" s="107">
        <v>15542</v>
      </c>
      <c r="K149" s="83">
        <v>15542</v>
      </c>
      <c r="L149" s="83">
        <v>15542</v>
      </c>
    </row>
    <row r="150" spans="1:12" ht="12.75">
      <c r="A150" s="27"/>
      <c r="B150" s="49" t="s">
        <v>56</v>
      </c>
      <c r="C150" s="49" t="s">
        <v>194</v>
      </c>
      <c r="D150" s="46">
        <v>610</v>
      </c>
      <c r="E150" s="8" t="s">
        <v>48</v>
      </c>
      <c r="F150" s="71">
        <v>0</v>
      </c>
      <c r="G150" s="71">
        <v>0</v>
      </c>
      <c r="H150" s="71">
        <v>0</v>
      </c>
      <c r="I150" s="71">
        <v>0</v>
      </c>
      <c r="J150" s="108">
        <v>10000</v>
      </c>
      <c r="K150" s="84">
        <v>10000</v>
      </c>
      <c r="L150" s="84">
        <v>10000</v>
      </c>
    </row>
    <row r="151" spans="1:12" ht="12.75">
      <c r="A151" s="27"/>
      <c r="B151" s="49" t="s">
        <v>56</v>
      </c>
      <c r="C151" s="49" t="s">
        <v>194</v>
      </c>
      <c r="D151" s="44" t="s">
        <v>49</v>
      </c>
      <c r="E151" s="8" t="s">
        <v>50</v>
      </c>
      <c r="F151" s="71">
        <v>0</v>
      </c>
      <c r="G151" s="71">
        <v>0</v>
      </c>
      <c r="H151" s="71">
        <v>0</v>
      </c>
      <c r="I151" s="71">
        <v>0</v>
      </c>
      <c r="J151" s="108">
        <v>3300</v>
      </c>
      <c r="K151" s="84">
        <v>3300</v>
      </c>
      <c r="L151" s="84">
        <v>3300</v>
      </c>
    </row>
    <row r="152" spans="1:12" ht="12.75">
      <c r="A152" s="27"/>
      <c r="B152" s="49" t="s">
        <v>56</v>
      </c>
      <c r="C152" s="49" t="s">
        <v>194</v>
      </c>
      <c r="D152" s="44" t="s">
        <v>80</v>
      </c>
      <c r="E152" s="8" t="s">
        <v>133</v>
      </c>
      <c r="F152" s="71">
        <v>0</v>
      </c>
      <c r="G152" s="71">
        <v>0</v>
      </c>
      <c r="H152" s="71">
        <v>0</v>
      </c>
      <c r="I152" s="71">
        <v>0</v>
      </c>
      <c r="J152" s="108">
        <v>2142</v>
      </c>
      <c r="K152" s="84">
        <v>2142</v>
      </c>
      <c r="L152" s="84">
        <v>2142</v>
      </c>
    </row>
    <row r="153" spans="1:12" ht="12.75">
      <c r="A153" s="37"/>
      <c r="B153" s="49" t="s">
        <v>56</v>
      </c>
      <c r="C153" s="49" t="s">
        <v>194</v>
      </c>
      <c r="D153" s="44" t="s">
        <v>81</v>
      </c>
      <c r="E153" s="8" t="s">
        <v>134</v>
      </c>
      <c r="F153" s="71">
        <v>0</v>
      </c>
      <c r="G153" s="71">
        <v>0</v>
      </c>
      <c r="H153" s="71">
        <v>0</v>
      </c>
      <c r="I153" s="71">
        <v>0</v>
      </c>
      <c r="J153" s="108">
        <v>100</v>
      </c>
      <c r="K153" s="84">
        <v>100</v>
      </c>
      <c r="L153" s="84">
        <v>100</v>
      </c>
    </row>
    <row r="154" spans="1:12" ht="12.75">
      <c r="A154" s="37"/>
      <c r="B154" s="37"/>
      <c r="C154" s="49"/>
      <c r="D154" s="45"/>
      <c r="E154" s="8"/>
      <c r="F154" s="84"/>
      <c r="G154" s="84"/>
      <c r="H154" s="84"/>
      <c r="I154" s="85"/>
      <c r="J154" s="108"/>
      <c r="K154" s="84"/>
      <c r="L154" s="84"/>
    </row>
    <row r="155" spans="1:12" ht="12.75">
      <c r="A155" s="123" t="s">
        <v>163</v>
      </c>
      <c r="B155" s="128"/>
      <c r="C155" s="128"/>
      <c r="D155" s="129"/>
      <c r="E155" s="48"/>
      <c r="F155" s="83">
        <v>0</v>
      </c>
      <c r="G155" s="83">
        <v>120</v>
      </c>
      <c r="H155" s="83">
        <v>120</v>
      </c>
      <c r="I155" s="83">
        <v>120</v>
      </c>
      <c r="J155" s="107">
        <v>120</v>
      </c>
      <c r="K155" s="83">
        <v>120</v>
      </c>
      <c r="L155" s="83">
        <v>120</v>
      </c>
    </row>
    <row r="156" spans="1:12" ht="12.75">
      <c r="A156" s="27"/>
      <c r="B156" s="50" t="s">
        <v>164</v>
      </c>
      <c r="C156" s="50" t="s">
        <v>173</v>
      </c>
      <c r="D156" s="46">
        <v>640</v>
      </c>
      <c r="E156" s="1" t="s">
        <v>160</v>
      </c>
      <c r="F156" s="71">
        <v>0</v>
      </c>
      <c r="G156" s="71">
        <v>120</v>
      </c>
      <c r="H156" s="71">
        <v>120</v>
      </c>
      <c r="I156" s="71">
        <v>120</v>
      </c>
      <c r="J156" s="108">
        <v>120</v>
      </c>
      <c r="K156" s="71">
        <v>120</v>
      </c>
      <c r="L156" s="71">
        <v>120</v>
      </c>
    </row>
    <row r="157" spans="1:12" ht="12.75">
      <c r="A157" s="27"/>
      <c r="B157" s="27"/>
      <c r="C157" s="49"/>
      <c r="D157" s="45"/>
      <c r="E157" s="4"/>
      <c r="F157" s="84"/>
      <c r="G157" s="84"/>
      <c r="H157" s="84"/>
      <c r="I157" s="84"/>
      <c r="J157" s="108"/>
      <c r="K157" s="84"/>
      <c r="L157" s="84"/>
    </row>
    <row r="158" spans="1:12" ht="12.75">
      <c r="A158" s="123" t="s">
        <v>70</v>
      </c>
      <c r="B158" s="128"/>
      <c r="C158" s="128"/>
      <c r="D158" s="129"/>
      <c r="E158" s="48"/>
      <c r="F158" s="83">
        <f>SUM(F159:F165)</f>
        <v>2746.6800000000003</v>
      </c>
      <c r="G158" s="83">
        <f aca="true" t="shared" si="5" ref="G158:L158">SUM(G159:G165)</f>
        <v>200</v>
      </c>
      <c r="H158" s="83">
        <f>SUM(H159:H165)</f>
        <v>200</v>
      </c>
      <c r="I158" s="83">
        <f t="shared" si="5"/>
        <v>316</v>
      </c>
      <c r="J158" s="107">
        <f t="shared" si="5"/>
        <v>200</v>
      </c>
      <c r="K158" s="83">
        <f t="shared" si="5"/>
        <v>200</v>
      </c>
      <c r="L158" s="83">
        <f t="shared" si="5"/>
        <v>200</v>
      </c>
    </row>
    <row r="159" spans="1:12" ht="12.75">
      <c r="A159" s="27"/>
      <c r="B159" s="50" t="s">
        <v>88</v>
      </c>
      <c r="C159" s="50" t="s">
        <v>174</v>
      </c>
      <c r="D159" s="46">
        <v>610</v>
      </c>
      <c r="E159" s="8" t="s">
        <v>48</v>
      </c>
      <c r="F159" s="71">
        <v>1861.32</v>
      </c>
      <c r="G159" s="71">
        <v>0</v>
      </c>
      <c r="H159" s="71">
        <v>0</v>
      </c>
      <c r="I159" s="71">
        <v>0</v>
      </c>
      <c r="J159" s="108">
        <v>0</v>
      </c>
      <c r="K159" s="71">
        <v>0</v>
      </c>
      <c r="L159" s="71">
        <v>0</v>
      </c>
    </row>
    <row r="160" spans="1:12" ht="12.75">
      <c r="A160" s="27"/>
      <c r="B160" s="50" t="s">
        <v>88</v>
      </c>
      <c r="C160" s="50" t="s">
        <v>174</v>
      </c>
      <c r="D160" s="44" t="s">
        <v>49</v>
      </c>
      <c r="E160" s="8" t="s">
        <v>50</v>
      </c>
      <c r="F160" s="71">
        <v>618.74</v>
      </c>
      <c r="G160" s="71">
        <v>0</v>
      </c>
      <c r="H160" s="71">
        <v>0</v>
      </c>
      <c r="I160" s="71">
        <v>3</v>
      </c>
      <c r="J160" s="108">
        <v>0</v>
      </c>
      <c r="K160" s="71">
        <v>0</v>
      </c>
      <c r="L160" s="71">
        <v>0</v>
      </c>
    </row>
    <row r="161" spans="1:12" ht="12.75">
      <c r="A161" s="27"/>
      <c r="B161" s="50" t="s">
        <v>88</v>
      </c>
      <c r="C161" s="50" t="s">
        <v>174</v>
      </c>
      <c r="D161" s="44" t="s">
        <v>80</v>
      </c>
      <c r="E161" s="8" t="s">
        <v>133</v>
      </c>
      <c r="F161" s="71">
        <v>14.84</v>
      </c>
      <c r="G161" s="71">
        <v>0</v>
      </c>
      <c r="H161" s="71">
        <v>0</v>
      </c>
      <c r="I161" s="71">
        <v>13</v>
      </c>
      <c r="J161" s="108">
        <v>0</v>
      </c>
      <c r="K161" s="71">
        <v>0</v>
      </c>
      <c r="L161" s="71">
        <v>0</v>
      </c>
    </row>
    <row r="162" spans="1:12" ht="12.75">
      <c r="A162" s="37"/>
      <c r="B162" s="50" t="s">
        <v>88</v>
      </c>
      <c r="C162" s="50" t="s">
        <v>174</v>
      </c>
      <c r="D162" s="45" t="s">
        <v>81</v>
      </c>
      <c r="E162" s="1" t="s">
        <v>160</v>
      </c>
      <c r="F162" s="71">
        <v>31.78</v>
      </c>
      <c r="G162" s="71">
        <v>0</v>
      </c>
      <c r="H162" s="71">
        <v>0</v>
      </c>
      <c r="I162" s="71">
        <v>0</v>
      </c>
      <c r="J162" s="108">
        <v>0</v>
      </c>
      <c r="K162" s="71">
        <v>0</v>
      </c>
      <c r="L162" s="71">
        <v>0</v>
      </c>
    </row>
    <row r="163" spans="1:12" ht="12.75">
      <c r="A163" s="37"/>
      <c r="B163" s="50"/>
      <c r="C163" s="50"/>
      <c r="D163" s="45"/>
      <c r="E163" s="1"/>
      <c r="F163" s="71"/>
      <c r="G163" s="71"/>
      <c r="H163" s="71"/>
      <c r="I163" s="71"/>
      <c r="J163" s="108"/>
      <c r="K163" s="71"/>
      <c r="L163" s="71"/>
    </row>
    <row r="164" spans="1:12" ht="12.75">
      <c r="A164" s="37"/>
      <c r="B164" s="50" t="s">
        <v>145</v>
      </c>
      <c r="C164" s="50" t="s">
        <v>175</v>
      </c>
      <c r="D164" s="45" t="s">
        <v>81</v>
      </c>
      <c r="E164" s="1" t="s">
        <v>160</v>
      </c>
      <c r="F164" s="71">
        <v>220</v>
      </c>
      <c r="G164" s="71">
        <v>200</v>
      </c>
      <c r="H164" s="71">
        <v>200</v>
      </c>
      <c r="I164" s="71">
        <v>200</v>
      </c>
      <c r="J164" s="108">
        <v>200</v>
      </c>
      <c r="K164" s="71">
        <v>200</v>
      </c>
      <c r="L164" s="71">
        <v>200</v>
      </c>
    </row>
    <row r="165" spans="1:12" ht="12.75">
      <c r="A165" s="36"/>
      <c r="B165" s="50" t="s">
        <v>146</v>
      </c>
      <c r="C165" s="50" t="s">
        <v>174</v>
      </c>
      <c r="D165" s="45" t="s">
        <v>81</v>
      </c>
      <c r="E165" s="1" t="s">
        <v>160</v>
      </c>
      <c r="F165" s="71">
        <v>0</v>
      </c>
      <c r="G165" s="71">
        <v>0</v>
      </c>
      <c r="H165" s="71">
        <v>0</v>
      </c>
      <c r="I165" s="71">
        <v>100</v>
      </c>
      <c r="J165" s="108">
        <v>0</v>
      </c>
      <c r="K165" s="71">
        <v>0</v>
      </c>
      <c r="L165" s="71">
        <v>0</v>
      </c>
    </row>
    <row r="166" spans="1:12" ht="17.25" customHeight="1">
      <c r="A166" s="142" t="s">
        <v>57</v>
      </c>
      <c r="B166" s="143"/>
      <c r="C166" s="143"/>
      <c r="D166" s="144"/>
      <c r="E166" s="55"/>
      <c r="F166" s="89">
        <v>648189.91</v>
      </c>
      <c r="G166" s="89">
        <v>637024.25</v>
      </c>
      <c r="H166" s="89">
        <f>SUM(H5,H12,H16,H27,H30,H48,H51,H54,H60,H69,H78,H82,H86,H91,H95,H99,H104,H112,H135,H155,H158,H74)</f>
        <v>600070</v>
      </c>
      <c r="I166" s="89">
        <v>628211</v>
      </c>
      <c r="J166" s="110">
        <v>651256</v>
      </c>
      <c r="K166" s="89">
        <v>639372</v>
      </c>
      <c r="L166" s="89">
        <v>639272</v>
      </c>
    </row>
    <row r="167" spans="1:12" ht="12.75">
      <c r="A167" s="37"/>
      <c r="B167" s="37"/>
      <c r="C167" s="54"/>
      <c r="D167" s="45"/>
      <c r="E167" s="1"/>
      <c r="F167" s="85"/>
      <c r="G167" s="85"/>
      <c r="H167" s="85"/>
      <c r="I167" s="85"/>
      <c r="J167" s="111"/>
      <c r="K167" s="85"/>
      <c r="L167" s="85"/>
    </row>
    <row r="168" spans="1:12" ht="17.25" customHeight="1">
      <c r="A168" s="123" t="s">
        <v>29</v>
      </c>
      <c r="B168" s="145"/>
      <c r="C168" s="145"/>
      <c r="D168" s="146"/>
      <c r="E168" s="48"/>
      <c r="F168" s="90"/>
      <c r="G168" s="90"/>
      <c r="H168" s="90"/>
      <c r="I168" s="90"/>
      <c r="J168" s="112"/>
      <c r="K168" s="90"/>
      <c r="L168" s="90"/>
    </row>
    <row r="169" spans="1:12" ht="12.75" customHeight="1">
      <c r="A169" s="59"/>
      <c r="B169" s="50" t="s">
        <v>54</v>
      </c>
      <c r="C169" s="50" t="s">
        <v>54</v>
      </c>
      <c r="D169" s="50" t="s">
        <v>150</v>
      </c>
      <c r="E169" s="4" t="s">
        <v>178</v>
      </c>
      <c r="F169" s="84">
        <v>0</v>
      </c>
      <c r="G169" s="84">
        <v>0</v>
      </c>
      <c r="H169" s="84">
        <v>0</v>
      </c>
      <c r="I169" s="84">
        <v>0</v>
      </c>
      <c r="J169" s="108">
        <v>15500</v>
      </c>
      <c r="K169" s="84">
        <v>0</v>
      </c>
      <c r="L169" s="84">
        <v>0</v>
      </c>
    </row>
    <row r="170" spans="1:12" ht="12.75" customHeight="1">
      <c r="A170" s="59"/>
      <c r="B170" s="50" t="s">
        <v>74</v>
      </c>
      <c r="C170" s="50" t="s">
        <v>74</v>
      </c>
      <c r="D170" s="50" t="s">
        <v>150</v>
      </c>
      <c r="E170" s="4" t="s">
        <v>165</v>
      </c>
      <c r="F170" s="84">
        <v>0</v>
      </c>
      <c r="G170" s="84">
        <v>0</v>
      </c>
      <c r="H170" s="84">
        <v>14000</v>
      </c>
      <c r="I170" s="84">
        <v>6000</v>
      </c>
      <c r="J170" s="108">
        <v>0</v>
      </c>
      <c r="K170" s="84">
        <v>0</v>
      </c>
      <c r="L170" s="84">
        <v>0</v>
      </c>
    </row>
    <row r="171" spans="1:12" ht="12.75" customHeight="1">
      <c r="A171" s="59"/>
      <c r="B171" s="50" t="s">
        <v>89</v>
      </c>
      <c r="C171" s="50" t="s">
        <v>89</v>
      </c>
      <c r="D171" s="50" t="s">
        <v>150</v>
      </c>
      <c r="E171" s="4" t="s">
        <v>147</v>
      </c>
      <c r="F171" s="84">
        <v>0</v>
      </c>
      <c r="G171" s="84">
        <v>4464</v>
      </c>
      <c r="H171" s="84">
        <v>0</v>
      </c>
      <c r="I171" s="84">
        <v>0</v>
      </c>
      <c r="J171" s="108">
        <v>0</v>
      </c>
      <c r="K171" s="84">
        <v>0</v>
      </c>
      <c r="L171" s="84">
        <v>0</v>
      </c>
    </row>
    <row r="172" spans="1:12" ht="12.75" customHeight="1">
      <c r="A172" s="59"/>
      <c r="B172" s="50" t="s">
        <v>131</v>
      </c>
      <c r="C172" s="50" t="s">
        <v>131</v>
      </c>
      <c r="D172" s="50" t="s">
        <v>150</v>
      </c>
      <c r="E172" s="4" t="s">
        <v>148</v>
      </c>
      <c r="F172" s="84">
        <v>5890.4</v>
      </c>
      <c r="G172" s="84">
        <v>0</v>
      </c>
      <c r="H172" s="84">
        <v>0</v>
      </c>
      <c r="I172" s="84">
        <v>0</v>
      </c>
      <c r="J172" s="108">
        <v>0</v>
      </c>
      <c r="K172" s="84">
        <v>0</v>
      </c>
      <c r="L172" s="84">
        <v>0</v>
      </c>
    </row>
    <row r="173" spans="1:12" ht="12.75" customHeight="1">
      <c r="A173" s="59"/>
      <c r="B173" s="50" t="s">
        <v>52</v>
      </c>
      <c r="C173" s="50" t="s">
        <v>52</v>
      </c>
      <c r="D173" s="50" t="s">
        <v>150</v>
      </c>
      <c r="E173" s="4" t="s">
        <v>149</v>
      </c>
      <c r="F173" s="84">
        <v>0</v>
      </c>
      <c r="G173" s="84">
        <v>0</v>
      </c>
      <c r="H173" s="84">
        <v>14000</v>
      </c>
      <c r="I173" s="84">
        <v>0</v>
      </c>
      <c r="J173" s="108">
        <v>20000</v>
      </c>
      <c r="K173" s="84">
        <v>0</v>
      </c>
      <c r="L173" s="84">
        <v>0</v>
      </c>
    </row>
    <row r="174" spans="1:12" ht="12.75" customHeight="1">
      <c r="A174" s="59"/>
      <c r="B174" s="50" t="s">
        <v>144</v>
      </c>
      <c r="C174" s="50" t="s">
        <v>144</v>
      </c>
      <c r="D174" s="50" t="s">
        <v>150</v>
      </c>
      <c r="E174" s="4" t="s">
        <v>176</v>
      </c>
      <c r="F174" s="84">
        <v>0</v>
      </c>
      <c r="G174" s="84">
        <v>0</v>
      </c>
      <c r="H174" s="84">
        <v>0</v>
      </c>
      <c r="I174" s="84">
        <v>0</v>
      </c>
      <c r="J174" s="108">
        <v>8000</v>
      </c>
      <c r="K174" s="84">
        <v>0</v>
      </c>
      <c r="L174" s="84">
        <v>0</v>
      </c>
    </row>
    <row r="175" spans="1:12" ht="12.75" customHeight="1">
      <c r="A175" s="59"/>
      <c r="B175" s="50" t="s">
        <v>132</v>
      </c>
      <c r="C175" s="50" t="s">
        <v>132</v>
      </c>
      <c r="D175" s="50" t="s">
        <v>150</v>
      </c>
      <c r="E175" s="4" t="s">
        <v>167</v>
      </c>
      <c r="F175" s="84">
        <v>0</v>
      </c>
      <c r="G175" s="84">
        <v>0</v>
      </c>
      <c r="H175" s="84">
        <v>2700</v>
      </c>
      <c r="I175" s="84">
        <v>33041</v>
      </c>
      <c r="J175" s="108">
        <v>0</v>
      </c>
      <c r="K175" s="84">
        <v>0</v>
      </c>
      <c r="L175" s="84">
        <v>0</v>
      </c>
    </row>
    <row r="176" spans="1:12" ht="12.75" customHeight="1">
      <c r="A176" s="59"/>
      <c r="B176" s="50" t="s">
        <v>54</v>
      </c>
      <c r="C176" s="50" t="s">
        <v>54</v>
      </c>
      <c r="D176" s="50" t="s">
        <v>150</v>
      </c>
      <c r="E176" s="4" t="s">
        <v>151</v>
      </c>
      <c r="F176" s="84">
        <v>737.09</v>
      </c>
      <c r="G176" s="84">
        <v>0</v>
      </c>
      <c r="H176" s="84">
        <v>0</v>
      </c>
      <c r="I176" s="84">
        <v>0</v>
      </c>
      <c r="J176" s="108">
        <v>0</v>
      </c>
      <c r="K176" s="84">
        <v>0</v>
      </c>
      <c r="L176" s="84">
        <v>0</v>
      </c>
    </row>
    <row r="177" spans="1:12" ht="12.75" customHeight="1">
      <c r="A177" s="59"/>
      <c r="B177" s="50" t="s">
        <v>89</v>
      </c>
      <c r="C177" s="50" t="s">
        <v>89</v>
      </c>
      <c r="D177" s="50" t="s">
        <v>150</v>
      </c>
      <c r="E177" s="4" t="s">
        <v>152</v>
      </c>
      <c r="F177" s="84">
        <v>12784.57</v>
      </c>
      <c r="G177" s="84">
        <v>2784</v>
      </c>
      <c r="H177" s="84">
        <v>0</v>
      </c>
      <c r="I177" s="84">
        <v>0</v>
      </c>
      <c r="J177" s="108">
        <v>0</v>
      </c>
      <c r="K177" s="84">
        <v>0</v>
      </c>
      <c r="L177" s="84">
        <v>0</v>
      </c>
    </row>
    <row r="178" spans="1:12" ht="12.75" customHeight="1">
      <c r="A178" s="59"/>
      <c r="B178" s="50" t="s">
        <v>153</v>
      </c>
      <c r="C178" s="50" t="s">
        <v>153</v>
      </c>
      <c r="D178" s="50" t="s">
        <v>150</v>
      </c>
      <c r="E178" s="4" t="s">
        <v>154</v>
      </c>
      <c r="F178" s="84">
        <v>6040</v>
      </c>
      <c r="G178" s="84">
        <v>0</v>
      </c>
      <c r="H178" s="84">
        <v>0</v>
      </c>
      <c r="I178" s="84">
        <v>0</v>
      </c>
      <c r="J178" s="108">
        <v>0</v>
      </c>
      <c r="K178" s="84">
        <v>0</v>
      </c>
      <c r="L178" s="84">
        <v>0</v>
      </c>
    </row>
    <row r="179" spans="1:12" ht="12.75">
      <c r="A179" s="27"/>
      <c r="B179" s="50" t="s">
        <v>53</v>
      </c>
      <c r="C179" s="50" t="s">
        <v>53</v>
      </c>
      <c r="D179" s="50" t="s">
        <v>150</v>
      </c>
      <c r="E179" s="4" t="s">
        <v>177</v>
      </c>
      <c r="F179" s="84">
        <v>0</v>
      </c>
      <c r="G179" s="84">
        <v>0</v>
      </c>
      <c r="H179" s="84">
        <v>2000</v>
      </c>
      <c r="I179" s="84">
        <v>0</v>
      </c>
      <c r="J179" s="108">
        <v>5420</v>
      </c>
      <c r="K179" s="84">
        <v>0</v>
      </c>
      <c r="L179" s="84">
        <v>0</v>
      </c>
    </row>
    <row r="180" spans="1:12" ht="12.75">
      <c r="A180" s="27"/>
      <c r="B180" s="50" t="s">
        <v>89</v>
      </c>
      <c r="C180" s="50" t="s">
        <v>89</v>
      </c>
      <c r="D180" s="50" t="s">
        <v>150</v>
      </c>
      <c r="E180" s="115" t="s">
        <v>198</v>
      </c>
      <c r="F180" s="84">
        <v>0</v>
      </c>
      <c r="G180" s="84">
        <v>650</v>
      </c>
      <c r="H180" s="84">
        <v>0</v>
      </c>
      <c r="I180" s="84">
        <v>0</v>
      </c>
      <c r="J180" s="108">
        <v>0</v>
      </c>
      <c r="K180" s="84">
        <v>0</v>
      </c>
      <c r="L180" s="84">
        <v>0</v>
      </c>
    </row>
    <row r="181" spans="1:12" ht="12.75">
      <c r="A181" s="27"/>
      <c r="B181" s="50" t="s">
        <v>170</v>
      </c>
      <c r="C181" s="50" t="s">
        <v>2</v>
      </c>
      <c r="D181" s="50" t="s">
        <v>150</v>
      </c>
      <c r="E181" s="4" t="s">
        <v>199</v>
      </c>
      <c r="F181" s="84">
        <v>0</v>
      </c>
      <c r="G181" s="84">
        <v>0</v>
      </c>
      <c r="H181" s="84">
        <v>0</v>
      </c>
      <c r="I181" s="84">
        <v>1502</v>
      </c>
      <c r="J181" s="108">
        <v>0</v>
      </c>
      <c r="K181" s="84">
        <v>0</v>
      </c>
      <c r="L181" s="84">
        <v>0</v>
      </c>
    </row>
    <row r="182" spans="1:12" ht="12.75">
      <c r="A182" s="27"/>
      <c r="B182" s="50" t="s">
        <v>8</v>
      </c>
      <c r="C182" s="50" t="s">
        <v>172</v>
      </c>
      <c r="D182" s="50" t="s">
        <v>150</v>
      </c>
      <c r="E182" s="4" t="s">
        <v>200</v>
      </c>
      <c r="F182" s="84">
        <v>0</v>
      </c>
      <c r="G182" s="84">
        <v>0</v>
      </c>
      <c r="H182" s="84">
        <v>0</v>
      </c>
      <c r="I182" s="84">
        <v>1000</v>
      </c>
      <c r="J182" s="108">
        <v>0</v>
      </c>
      <c r="K182" s="84">
        <v>0</v>
      </c>
      <c r="L182" s="84">
        <v>0</v>
      </c>
    </row>
    <row r="183" spans="1:12" ht="12.75">
      <c r="A183" s="27"/>
      <c r="B183" s="50" t="s">
        <v>53</v>
      </c>
      <c r="C183" s="50" t="s">
        <v>53</v>
      </c>
      <c r="D183" s="50" t="s">
        <v>150</v>
      </c>
      <c r="E183" s="4" t="s">
        <v>201</v>
      </c>
      <c r="F183" s="84">
        <v>0</v>
      </c>
      <c r="G183" s="84">
        <v>0</v>
      </c>
      <c r="H183" s="84">
        <v>0</v>
      </c>
      <c r="I183" s="84">
        <v>500</v>
      </c>
      <c r="J183" s="108">
        <v>2000</v>
      </c>
      <c r="K183" s="84">
        <v>0</v>
      </c>
      <c r="L183" s="84">
        <v>0</v>
      </c>
    </row>
    <row r="184" spans="1:12" ht="12.75">
      <c r="A184" s="27"/>
      <c r="B184" s="50" t="s">
        <v>2</v>
      </c>
      <c r="C184" s="50" t="s">
        <v>170</v>
      </c>
      <c r="D184" s="50" t="s">
        <v>150</v>
      </c>
      <c r="E184" s="4" t="s">
        <v>202</v>
      </c>
      <c r="F184" s="84">
        <v>0</v>
      </c>
      <c r="G184" s="84">
        <v>0</v>
      </c>
      <c r="H184" s="84">
        <v>0</v>
      </c>
      <c r="I184" s="84">
        <v>650</v>
      </c>
      <c r="J184" s="108">
        <v>0</v>
      </c>
      <c r="K184" s="84">
        <v>0</v>
      </c>
      <c r="L184" s="84">
        <v>0</v>
      </c>
    </row>
    <row r="185" spans="1:12" ht="12.75">
      <c r="A185" s="27"/>
      <c r="B185" s="50" t="s">
        <v>2</v>
      </c>
      <c r="C185" s="50" t="s">
        <v>170</v>
      </c>
      <c r="D185" s="50" t="s">
        <v>150</v>
      </c>
      <c r="E185" s="4" t="s">
        <v>203</v>
      </c>
      <c r="F185" s="84">
        <v>0</v>
      </c>
      <c r="G185" s="84">
        <v>0</v>
      </c>
      <c r="H185" s="84">
        <v>0</v>
      </c>
      <c r="I185" s="84">
        <v>0</v>
      </c>
      <c r="J185" s="108">
        <v>5000</v>
      </c>
      <c r="K185" s="84">
        <v>0</v>
      </c>
      <c r="L185" s="84">
        <v>0</v>
      </c>
    </row>
    <row r="186" spans="1:12" ht="12.75">
      <c r="A186" s="27"/>
      <c r="B186" s="50"/>
      <c r="C186" s="50"/>
      <c r="D186" s="50"/>
      <c r="E186" s="115"/>
      <c r="F186" s="84"/>
      <c r="G186" s="84"/>
      <c r="H186" s="84"/>
      <c r="I186" s="84"/>
      <c r="J186" s="108"/>
      <c r="K186" s="84"/>
      <c r="L186" s="84"/>
    </row>
    <row r="187" spans="1:12" ht="16.5" customHeight="1">
      <c r="A187" s="147" t="s">
        <v>58</v>
      </c>
      <c r="B187" s="148"/>
      <c r="C187" s="148"/>
      <c r="D187" s="149"/>
      <c r="E187" s="56"/>
      <c r="F187" s="89">
        <f>SUM(F169:F186)</f>
        <v>25452.059999999998</v>
      </c>
      <c r="G187" s="89">
        <f>SUM(G169:G186)</f>
        <v>7898</v>
      </c>
      <c r="H187" s="89">
        <v>32700</v>
      </c>
      <c r="I187" s="89">
        <f>SUM(I169:I185)</f>
        <v>42693</v>
      </c>
      <c r="J187" s="110">
        <f>SUM(J169:J185)</f>
        <v>55920</v>
      </c>
      <c r="K187" s="89">
        <v>0</v>
      </c>
      <c r="L187" s="89">
        <v>0</v>
      </c>
    </row>
    <row r="188" spans="1:12" ht="12.75">
      <c r="A188" s="27"/>
      <c r="B188" s="27"/>
      <c r="C188" s="50"/>
      <c r="D188" s="45"/>
      <c r="E188" s="4"/>
      <c r="F188" s="84"/>
      <c r="G188" s="84"/>
      <c r="H188" s="84"/>
      <c r="I188" s="84"/>
      <c r="J188" s="108"/>
      <c r="K188" s="84"/>
      <c r="L188" s="84"/>
    </row>
    <row r="189" spans="1:12" ht="12.75">
      <c r="A189" s="123" t="s">
        <v>11</v>
      </c>
      <c r="B189" s="126"/>
      <c r="C189" s="126"/>
      <c r="D189" s="127"/>
      <c r="E189" s="48"/>
      <c r="F189" s="90"/>
      <c r="G189" s="90"/>
      <c r="H189" s="90"/>
      <c r="I189" s="90"/>
      <c r="J189" s="112"/>
      <c r="K189" s="90"/>
      <c r="L189" s="90"/>
    </row>
    <row r="190" spans="1:12" ht="12.75">
      <c r="A190" s="27"/>
      <c r="B190" s="27"/>
      <c r="C190" s="50" t="s">
        <v>4</v>
      </c>
      <c r="D190" s="51">
        <v>820</v>
      </c>
      <c r="E190" s="27" t="s">
        <v>59</v>
      </c>
      <c r="F190" s="84">
        <v>48400.16</v>
      </c>
      <c r="G190" s="84">
        <v>48344.46</v>
      </c>
      <c r="H190" s="84">
        <v>8600</v>
      </c>
      <c r="I190" s="84">
        <v>8702</v>
      </c>
      <c r="J190" s="108">
        <v>9823</v>
      </c>
      <c r="K190" s="84">
        <v>9823</v>
      </c>
      <c r="L190" s="84">
        <v>9823</v>
      </c>
    </row>
    <row r="191" spans="1:12" ht="18" customHeight="1">
      <c r="A191" s="147" t="s">
        <v>60</v>
      </c>
      <c r="B191" s="148"/>
      <c r="C191" s="148"/>
      <c r="D191" s="149"/>
      <c r="E191" s="56"/>
      <c r="F191" s="89">
        <f>SUM(F190)</f>
        <v>48400.16</v>
      </c>
      <c r="G191" s="89">
        <f>SUM(G190)</f>
        <v>48344.46</v>
      </c>
      <c r="H191" s="89">
        <v>8600</v>
      </c>
      <c r="I191" s="89">
        <f>SUM(I190)</f>
        <v>8702</v>
      </c>
      <c r="J191" s="110">
        <v>9823</v>
      </c>
      <c r="K191" s="89">
        <v>9823</v>
      </c>
      <c r="L191" s="89">
        <v>9823</v>
      </c>
    </row>
    <row r="192" spans="1:12" ht="12.75">
      <c r="A192" s="1"/>
      <c r="B192" s="1"/>
      <c r="C192" s="1"/>
      <c r="D192" s="1"/>
      <c r="E192" s="1"/>
      <c r="F192" s="25"/>
      <c r="G192" s="25"/>
      <c r="H192" s="25"/>
      <c r="I192" s="25"/>
      <c r="J192" s="106"/>
      <c r="K192" s="25"/>
      <c r="L192" s="25"/>
    </row>
    <row r="193" spans="1:12" ht="12.75">
      <c r="A193" s="1"/>
      <c r="B193" s="1"/>
      <c r="C193" s="1"/>
      <c r="D193" s="1"/>
      <c r="E193" s="1"/>
      <c r="F193" s="25"/>
      <c r="G193" s="25"/>
      <c r="H193" s="25"/>
      <c r="I193" s="25"/>
      <c r="J193" s="106"/>
      <c r="K193" s="25"/>
      <c r="L193" s="25"/>
    </row>
    <row r="194" spans="1:12" ht="24" customHeight="1">
      <c r="A194" s="138" t="s">
        <v>71</v>
      </c>
      <c r="B194" s="139"/>
      <c r="C194" s="139"/>
      <c r="D194" s="140"/>
      <c r="E194" s="58"/>
      <c r="F194" s="91"/>
      <c r="G194" s="91"/>
      <c r="H194" s="91"/>
      <c r="I194" s="91"/>
      <c r="J194" s="113"/>
      <c r="K194" s="91"/>
      <c r="L194" s="91"/>
    </row>
    <row r="195" spans="1:12" ht="12.75">
      <c r="A195" s="141" t="s">
        <v>57</v>
      </c>
      <c r="B195" s="126"/>
      <c r="C195" s="126"/>
      <c r="D195" s="127"/>
      <c r="E195" s="1"/>
      <c r="F195" s="25">
        <f>F166</f>
        <v>648189.91</v>
      </c>
      <c r="G195" s="25">
        <f>G166</f>
        <v>637024.25</v>
      </c>
      <c r="H195" s="25">
        <f>SUM(H166)</f>
        <v>600070</v>
      </c>
      <c r="I195" s="25">
        <f>SUM(I166)</f>
        <v>628211</v>
      </c>
      <c r="J195" s="106">
        <f>SUM(J166)</f>
        <v>651256</v>
      </c>
      <c r="K195" s="25">
        <f>SUM(K166)</f>
        <v>639372</v>
      </c>
      <c r="L195" s="25">
        <f>SUM(L166)</f>
        <v>639272</v>
      </c>
    </row>
    <row r="196" spans="1:12" ht="12.75">
      <c r="A196" s="141" t="s">
        <v>58</v>
      </c>
      <c r="B196" s="126"/>
      <c r="C196" s="126"/>
      <c r="D196" s="127"/>
      <c r="E196" s="1"/>
      <c r="F196" s="25">
        <f>F187</f>
        <v>25452.059999999998</v>
      </c>
      <c r="G196" s="25">
        <f>G187</f>
        <v>7898</v>
      </c>
      <c r="H196" s="25">
        <f>SUM(H187)</f>
        <v>32700</v>
      </c>
      <c r="I196" s="25">
        <f>SUM(I187)</f>
        <v>42693</v>
      </c>
      <c r="J196" s="106">
        <f>SUM(J187)</f>
        <v>55920</v>
      </c>
      <c r="K196" s="25">
        <f>SUM(K187)</f>
        <v>0</v>
      </c>
      <c r="L196" s="25">
        <f>SUM(L187)</f>
        <v>0</v>
      </c>
    </row>
    <row r="197" spans="1:12" ht="12.75">
      <c r="A197" s="141" t="s">
        <v>11</v>
      </c>
      <c r="B197" s="126"/>
      <c r="C197" s="126"/>
      <c r="D197" s="127"/>
      <c r="E197" s="1"/>
      <c r="F197" s="25">
        <f>F191</f>
        <v>48400.16</v>
      </c>
      <c r="G197" s="25">
        <f>G191</f>
        <v>48344.46</v>
      </c>
      <c r="H197" s="25">
        <f>SUM(H191)</f>
        <v>8600</v>
      </c>
      <c r="I197" s="25">
        <f>SUM(I190)</f>
        <v>8702</v>
      </c>
      <c r="J197" s="106">
        <f>SUM(J191)</f>
        <v>9823</v>
      </c>
      <c r="K197" s="25">
        <f>SUM(K191)</f>
        <v>9823</v>
      </c>
      <c r="L197" s="25">
        <f>SUM(L191)</f>
        <v>9823</v>
      </c>
    </row>
    <row r="198" spans="1:12" ht="17.25" customHeight="1">
      <c r="A198" s="138" t="s">
        <v>72</v>
      </c>
      <c r="B198" s="139"/>
      <c r="C198" s="139"/>
      <c r="D198" s="140"/>
      <c r="E198" s="58"/>
      <c r="F198" s="81">
        <f>SUM(F195:F197)</f>
        <v>722042.13</v>
      </c>
      <c r="G198" s="81">
        <f>SUM(G195:G197)</f>
        <v>693266.71</v>
      </c>
      <c r="H198" s="81">
        <f>SUM(H195:H197)</f>
        <v>641370</v>
      </c>
      <c r="I198" s="81">
        <f>I187+I166+I191</f>
        <v>679606</v>
      </c>
      <c r="J198" s="114">
        <f>SUM(J195:J197)</f>
        <v>716999</v>
      </c>
      <c r="K198" s="81">
        <f>SUM(K195:K197)</f>
        <v>649195</v>
      </c>
      <c r="L198" s="81">
        <f>SUM(L195:L197)</f>
        <v>649095</v>
      </c>
    </row>
  </sheetData>
  <sheetProtection/>
  <mergeCells count="47">
    <mergeCell ref="A123:D123"/>
    <mergeCell ref="A149:D149"/>
    <mergeCell ref="A129:D129"/>
    <mergeCell ref="A196:D196"/>
    <mergeCell ref="A197:D197"/>
    <mergeCell ref="A191:D191"/>
    <mergeCell ref="A189:D189"/>
    <mergeCell ref="A104:D104"/>
    <mergeCell ref="A198:D198"/>
    <mergeCell ref="A135:D135"/>
    <mergeCell ref="A158:D158"/>
    <mergeCell ref="A194:D194"/>
    <mergeCell ref="A195:D195"/>
    <mergeCell ref="A166:D166"/>
    <mergeCell ref="A168:D168"/>
    <mergeCell ref="A187:D187"/>
    <mergeCell ref="A155:D155"/>
    <mergeCell ref="C3:C4"/>
    <mergeCell ref="A16:D16"/>
    <mergeCell ref="A5:D5"/>
    <mergeCell ref="A12:D12"/>
    <mergeCell ref="A30:D30"/>
    <mergeCell ref="A1:G1"/>
    <mergeCell ref="A3:A4"/>
    <mergeCell ref="D3:D4"/>
    <mergeCell ref="E3:E4"/>
    <mergeCell ref="B3:B4"/>
    <mergeCell ref="A22:D22"/>
    <mergeCell ref="A42:D42"/>
    <mergeCell ref="A35:D35"/>
    <mergeCell ref="A48:D48"/>
    <mergeCell ref="A57:D57"/>
    <mergeCell ref="A78:D78"/>
    <mergeCell ref="A63:D63"/>
    <mergeCell ref="A74:D74"/>
    <mergeCell ref="A69:D69"/>
    <mergeCell ref="A27:D27"/>
    <mergeCell ref="A51:D51"/>
    <mergeCell ref="A54:D54"/>
    <mergeCell ref="A82:D82"/>
    <mergeCell ref="A60:D60"/>
    <mergeCell ref="A86:D86"/>
    <mergeCell ref="A143:D143"/>
    <mergeCell ref="A95:D95"/>
    <mergeCell ref="A112:D112"/>
    <mergeCell ref="A91:D91"/>
    <mergeCell ref="A99:D99"/>
  </mergeCells>
  <printOptions/>
  <pageMargins left="0.75" right="0.75" top="0.4" bottom="0.23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00390625" style="0" customWidth="1"/>
    <col min="2" max="3" width="11.7109375" style="0" customWidth="1"/>
    <col min="4" max="4" width="44.140625" style="0" customWidth="1"/>
    <col min="5" max="5" width="10.7109375" style="0" customWidth="1"/>
  </cols>
  <sheetData>
    <row r="1" spans="1:5" ht="12.75">
      <c r="A1" s="14"/>
      <c r="B1" s="14"/>
      <c r="C1" s="2"/>
      <c r="D1" s="2"/>
      <c r="E1" s="2"/>
    </row>
    <row r="2" spans="1:5" ht="12.75">
      <c r="A2" s="61"/>
      <c r="B2" s="61"/>
      <c r="C2" s="39"/>
      <c r="D2" s="62"/>
      <c r="E2" s="39"/>
    </row>
    <row r="3" spans="1:5" ht="12.75">
      <c r="A3" s="61"/>
      <c r="B3" s="61"/>
      <c r="C3" s="39"/>
      <c r="D3" s="39"/>
      <c r="E3" s="39"/>
    </row>
    <row r="4" spans="1:5" ht="12.75">
      <c r="A4" s="61"/>
      <c r="B4" s="61"/>
      <c r="C4" s="62"/>
      <c r="D4" s="62"/>
      <c r="E4" s="64"/>
    </row>
    <row r="5" spans="1:5" ht="12.75">
      <c r="A5" s="39"/>
      <c r="B5" s="39"/>
      <c r="C5" s="65"/>
      <c r="D5" s="39"/>
      <c r="E5" s="39"/>
    </row>
    <row r="6" spans="1:5" ht="12.75">
      <c r="A6" s="39"/>
      <c r="B6" s="39"/>
      <c r="C6" s="39"/>
      <c r="D6" s="62"/>
      <c r="E6" s="62"/>
    </row>
    <row r="7" spans="1:5" ht="12.75">
      <c r="A7" s="39"/>
      <c r="B7" s="39"/>
      <c r="C7" s="39"/>
      <c r="D7" s="39"/>
      <c r="E7" s="39"/>
    </row>
    <row r="8" spans="1:5" ht="12.75">
      <c r="A8" s="39"/>
      <c r="B8" s="39"/>
      <c r="C8" s="39"/>
      <c r="D8" s="39"/>
      <c r="E8" s="39"/>
    </row>
    <row r="9" spans="1:5" ht="12.75">
      <c r="A9" s="150"/>
      <c r="B9" s="150"/>
      <c r="C9" s="151"/>
      <c r="D9" s="151"/>
      <c r="E9" s="151"/>
    </row>
    <row r="10" spans="1:5" ht="12.75">
      <c r="A10" s="66"/>
      <c r="B10" s="66"/>
      <c r="C10" s="67"/>
      <c r="D10" s="66"/>
      <c r="E10" s="64"/>
    </row>
    <row r="11" spans="1:5" ht="12.75">
      <c r="A11" s="65"/>
      <c r="B11" s="65"/>
      <c r="C11" s="65"/>
      <c r="D11" s="39"/>
      <c r="E11" s="39"/>
    </row>
    <row r="12" spans="1:5" ht="12.75">
      <c r="A12" s="65"/>
      <c r="B12" s="65"/>
      <c r="C12" s="65"/>
      <c r="D12" s="39"/>
      <c r="E12" s="39"/>
    </row>
    <row r="13" spans="1:5" ht="12.75">
      <c r="A13" s="65"/>
      <c r="B13" s="65"/>
      <c r="C13" s="65"/>
      <c r="D13" s="39"/>
      <c r="E13" s="39"/>
    </row>
    <row r="14" spans="1:5" ht="12.75">
      <c r="A14" s="65"/>
      <c r="B14" s="65"/>
      <c r="C14" s="65"/>
      <c r="D14" s="39"/>
      <c r="E14" s="39"/>
    </row>
    <row r="15" spans="1:5" ht="12.75">
      <c r="A15" s="65"/>
      <c r="B15" s="65"/>
      <c r="C15" s="65"/>
      <c r="D15" s="62"/>
      <c r="E15" s="62"/>
    </row>
    <row r="16" spans="1:5" ht="12.75">
      <c r="A16" s="65"/>
      <c r="B16" s="65"/>
      <c r="C16" s="65"/>
      <c r="D16" s="39"/>
      <c r="E16" s="39"/>
    </row>
    <row r="17" spans="1:7" ht="12.75">
      <c r="A17" s="65"/>
      <c r="B17" s="65"/>
      <c r="C17" s="65"/>
      <c r="D17" s="39"/>
      <c r="E17" s="39"/>
      <c r="G17" s="1"/>
    </row>
    <row r="18" spans="1:5" ht="12.75">
      <c r="A18" s="152"/>
      <c r="B18" s="152"/>
      <c r="C18" s="152"/>
      <c r="D18" s="152"/>
      <c r="E18" s="152"/>
    </row>
    <row r="19" spans="1:5" ht="12.75">
      <c r="A19" s="68"/>
      <c r="B19" s="69"/>
      <c r="C19" s="68"/>
      <c r="D19" s="68"/>
      <c r="E19" s="64"/>
    </row>
    <row r="20" spans="1:5" ht="12.75">
      <c r="A20" s="65"/>
      <c r="B20" s="65"/>
      <c r="C20" s="65"/>
      <c r="D20" s="39"/>
      <c r="E20" s="39"/>
    </row>
    <row r="21" spans="1:5" ht="12.75">
      <c r="A21" s="65"/>
      <c r="B21" s="65"/>
      <c r="C21" s="65"/>
      <c r="D21" s="39"/>
      <c r="E21" s="39"/>
    </row>
    <row r="22" spans="1:5" ht="12.75">
      <c r="A22" s="65"/>
      <c r="B22" s="65"/>
      <c r="C22" s="65"/>
      <c r="D22" s="39"/>
      <c r="E22" s="39"/>
    </row>
    <row r="23" spans="1:5" ht="12.75">
      <c r="A23" s="65"/>
      <c r="B23" s="65"/>
      <c r="C23" s="65"/>
      <c r="D23" s="39"/>
      <c r="E23" s="39"/>
    </row>
    <row r="24" spans="1:5" ht="12.75">
      <c r="A24" s="65"/>
      <c r="B24" s="65"/>
      <c r="C24" s="65"/>
      <c r="D24" s="62"/>
      <c r="E24" s="62"/>
    </row>
    <row r="25" spans="1:5" ht="12.75">
      <c r="A25" s="65"/>
      <c r="B25" s="65"/>
      <c r="C25" s="65"/>
      <c r="D25" s="39"/>
      <c r="E25" s="39"/>
    </row>
    <row r="26" spans="1:5" ht="12.75">
      <c r="A26" s="65"/>
      <c r="B26" s="65"/>
      <c r="C26" s="65"/>
      <c r="D26" s="39"/>
      <c r="E26" s="39"/>
    </row>
    <row r="27" spans="1:5" ht="12.75">
      <c r="A27" s="152"/>
      <c r="B27" s="152"/>
      <c r="C27" s="152"/>
      <c r="D27" s="152"/>
      <c r="E27" s="152"/>
    </row>
    <row r="28" spans="1:5" ht="12.75">
      <c r="A28" s="68"/>
      <c r="B28" s="68"/>
      <c r="C28" s="68"/>
      <c r="D28" s="68"/>
      <c r="E28" s="64"/>
    </row>
    <row r="29" spans="1:5" ht="12.75">
      <c r="A29" s="65"/>
      <c r="B29" s="65"/>
      <c r="C29" s="65"/>
      <c r="D29" s="65"/>
      <c r="E29" s="39"/>
    </row>
    <row r="30" spans="1:5" ht="12.75">
      <c r="A30" s="65"/>
      <c r="B30" s="65"/>
      <c r="C30" s="65"/>
      <c r="D30" s="62"/>
      <c r="E30" s="62"/>
    </row>
    <row r="31" spans="1:5" ht="12.75">
      <c r="A31" s="65"/>
      <c r="B31" s="65"/>
      <c r="C31" s="65"/>
      <c r="D31" s="39"/>
      <c r="E31" s="39"/>
    </row>
    <row r="32" spans="1:5" ht="12.75">
      <c r="A32" s="65"/>
      <c r="B32" s="65"/>
      <c r="C32" s="65"/>
      <c r="D32" s="39"/>
      <c r="E32" s="39"/>
    </row>
    <row r="33" spans="1:5" ht="12.75">
      <c r="A33" s="65"/>
      <c r="B33" s="65"/>
      <c r="C33" s="65"/>
      <c r="D33" s="39"/>
      <c r="E33" s="39"/>
    </row>
    <row r="34" spans="1:5" ht="12.75">
      <c r="A34" s="65"/>
      <c r="B34" s="65"/>
      <c r="C34" s="65"/>
      <c r="D34" s="39"/>
      <c r="E34" s="39"/>
    </row>
    <row r="35" spans="1:5" ht="12.75">
      <c r="A35" s="63"/>
      <c r="B35" s="39"/>
      <c r="C35" s="65"/>
      <c r="D35" s="39"/>
      <c r="E35" s="39"/>
    </row>
    <row r="36" spans="1:5" ht="12.75">
      <c r="A36" s="39"/>
      <c r="B36" s="39"/>
      <c r="C36" s="65"/>
      <c r="D36" s="39"/>
      <c r="E36" s="39"/>
    </row>
    <row r="37" spans="1:5" ht="12.75">
      <c r="A37" s="63"/>
      <c r="B37" s="39"/>
      <c r="C37" s="65"/>
      <c r="D37" s="39"/>
      <c r="E37" s="39"/>
    </row>
    <row r="38" spans="1:5" ht="12.75">
      <c r="A38" s="39"/>
      <c r="B38" s="39"/>
      <c r="C38" s="65"/>
      <c r="D38" s="39"/>
      <c r="E38" s="39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</sheetData>
  <sheetProtection/>
  <mergeCells count="3">
    <mergeCell ref="A9:E9"/>
    <mergeCell ref="A18:E18"/>
    <mergeCell ref="A27:E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="140" zoomScaleNormal="140" zoomScalePageLayoutView="0" workbookViewId="0" topLeftCell="A1">
      <selection activeCell="J18" sqref="J18"/>
    </sheetView>
  </sheetViews>
  <sheetFormatPr defaultColWidth="9.140625" defaultRowHeight="12.75"/>
  <cols>
    <col min="1" max="1" width="34.00390625" style="0" customWidth="1"/>
    <col min="2" max="2" width="12.00390625" style="0" customWidth="1"/>
    <col min="3" max="3" width="2.00390625" style="0" hidden="1" customWidth="1"/>
    <col min="4" max="4" width="14.57421875" style="0" customWidth="1"/>
    <col min="5" max="5" width="14.00390625" style="0" customWidth="1"/>
    <col min="6" max="6" width="15.28125" style="0" customWidth="1"/>
    <col min="7" max="7" width="15.00390625" style="0" customWidth="1"/>
    <col min="8" max="8" width="13.57421875" style="0" customWidth="1"/>
    <col min="9" max="9" width="12.57421875" style="0" customWidth="1"/>
    <col min="10" max="10" width="13.421875" style="0" customWidth="1"/>
  </cols>
  <sheetData>
    <row r="1" spans="1:10" ht="12.75">
      <c r="A1" s="118" t="s">
        <v>206</v>
      </c>
      <c r="B1" s="118"/>
      <c r="C1" s="118"/>
      <c r="D1" s="31" t="s">
        <v>37</v>
      </c>
      <c r="E1" s="31" t="s">
        <v>38</v>
      </c>
      <c r="F1" s="32" t="s">
        <v>39</v>
      </c>
      <c r="G1" s="32" t="s">
        <v>39</v>
      </c>
      <c r="H1" s="92" t="s">
        <v>40</v>
      </c>
      <c r="I1" s="31" t="s">
        <v>155</v>
      </c>
      <c r="J1" s="31" t="s">
        <v>171</v>
      </c>
    </row>
    <row r="2" spans="1:10" ht="25.5">
      <c r="A2" s="119"/>
      <c r="B2" s="119"/>
      <c r="C2" s="119"/>
      <c r="D2" s="33" t="s">
        <v>43</v>
      </c>
      <c r="E2" s="33" t="s">
        <v>43</v>
      </c>
      <c r="F2" s="32" t="s">
        <v>41</v>
      </c>
      <c r="G2" s="32" t="s">
        <v>47</v>
      </c>
      <c r="H2" s="92" t="s">
        <v>42</v>
      </c>
      <c r="I2" s="31" t="s">
        <v>42</v>
      </c>
      <c r="J2" s="31" t="s">
        <v>42</v>
      </c>
    </row>
    <row r="3" spans="1:10" ht="12.75">
      <c r="A3" s="120" t="s">
        <v>45</v>
      </c>
      <c r="B3" s="120"/>
      <c r="C3" s="120"/>
      <c r="D3" s="25">
        <v>685880.48</v>
      </c>
      <c r="E3" s="25">
        <v>698727.33</v>
      </c>
      <c r="F3" s="86">
        <v>659570</v>
      </c>
      <c r="G3" s="25">
        <v>738580</v>
      </c>
      <c r="H3" s="94">
        <v>717923</v>
      </c>
      <c r="I3" s="25">
        <v>712824</v>
      </c>
      <c r="J3" s="25">
        <v>712864</v>
      </c>
    </row>
    <row r="4" spans="1:10" ht="12.75">
      <c r="A4" s="120" t="s">
        <v>28</v>
      </c>
      <c r="B4" s="120"/>
      <c r="C4" s="120"/>
      <c r="D4" s="25">
        <v>37806.13</v>
      </c>
      <c r="E4" s="25">
        <v>6014</v>
      </c>
      <c r="F4" s="86">
        <v>300</v>
      </c>
      <c r="G4" s="25">
        <v>0</v>
      </c>
      <c r="H4" s="94">
        <v>0</v>
      </c>
      <c r="I4" s="25">
        <v>0</v>
      </c>
      <c r="J4" s="25">
        <v>0</v>
      </c>
    </row>
    <row r="5" spans="1:10" s="20" customFormat="1" ht="12.75">
      <c r="A5" s="120" t="s">
        <v>10</v>
      </c>
      <c r="B5" s="120"/>
      <c r="C5" s="120"/>
      <c r="D5" s="25">
        <v>10762.38</v>
      </c>
      <c r="E5" s="25">
        <v>18051.16</v>
      </c>
      <c r="F5" s="86">
        <v>0</v>
      </c>
      <c r="G5" s="25">
        <v>30027</v>
      </c>
      <c r="H5" s="94">
        <v>0</v>
      </c>
      <c r="I5" s="25">
        <v>0</v>
      </c>
      <c r="J5" s="25">
        <v>0</v>
      </c>
    </row>
    <row r="6" spans="1:10" ht="12.75">
      <c r="A6" s="120"/>
      <c r="B6" s="120"/>
      <c r="C6" s="120"/>
      <c r="D6" s="25"/>
      <c r="E6" s="25"/>
      <c r="F6" s="86"/>
      <c r="G6" s="25"/>
      <c r="H6" s="94"/>
      <c r="I6" s="25"/>
      <c r="J6" s="25"/>
    </row>
    <row r="7" spans="1:10" ht="12.75">
      <c r="A7" s="121" t="s">
        <v>46</v>
      </c>
      <c r="B7" s="121"/>
      <c r="C7" s="121"/>
      <c r="D7" s="78">
        <v>734448.99</v>
      </c>
      <c r="E7" s="78">
        <f>SUM(E2:E6)</f>
        <v>722792.49</v>
      </c>
      <c r="F7" s="78">
        <v>659870</v>
      </c>
      <c r="G7" s="78">
        <v>768607</v>
      </c>
      <c r="H7" s="100">
        <v>717923</v>
      </c>
      <c r="I7" s="78">
        <v>712824</v>
      </c>
      <c r="J7" s="78">
        <v>712864</v>
      </c>
    </row>
    <row r="8" spans="1:10" ht="12.75">
      <c r="A8" s="120"/>
      <c r="B8" s="120"/>
      <c r="C8" s="120"/>
      <c r="D8" s="25"/>
      <c r="E8" s="25"/>
      <c r="F8" s="86"/>
      <c r="G8" s="25"/>
      <c r="H8" s="94"/>
      <c r="I8" s="25"/>
      <c r="J8" s="25"/>
    </row>
    <row r="9" spans="1:10" ht="12.75">
      <c r="A9" s="120" t="s">
        <v>204</v>
      </c>
      <c r="B9" s="120"/>
      <c r="C9" s="120"/>
      <c r="D9" s="25">
        <v>648189.91</v>
      </c>
      <c r="E9" s="25">
        <v>637024.25</v>
      </c>
      <c r="F9" s="86">
        <v>600070</v>
      </c>
      <c r="G9" s="25">
        <v>628211</v>
      </c>
      <c r="H9" s="94">
        <v>651256</v>
      </c>
      <c r="I9" s="25">
        <v>639372</v>
      </c>
      <c r="J9" s="25">
        <v>639272</v>
      </c>
    </row>
    <row r="10" spans="1:10" ht="12.75">
      <c r="A10" s="120" t="s">
        <v>29</v>
      </c>
      <c r="B10" s="120"/>
      <c r="C10" s="120"/>
      <c r="D10" s="25">
        <v>25452.06</v>
      </c>
      <c r="E10" s="25">
        <v>7898</v>
      </c>
      <c r="F10" s="86">
        <v>32700</v>
      </c>
      <c r="G10" s="25">
        <v>42693</v>
      </c>
      <c r="H10" s="94">
        <v>55920</v>
      </c>
      <c r="I10" s="25">
        <v>0</v>
      </c>
      <c r="J10" s="25">
        <v>0</v>
      </c>
    </row>
    <row r="11" spans="1:10" ht="12.75">
      <c r="A11" s="120" t="s">
        <v>10</v>
      </c>
      <c r="B11" s="120"/>
      <c r="C11" s="120"/>
      <c r="D11" s="25">
        <v>48400.16</v>
      </c>
      <c r="E11" s="25">
        <v>48344.46</v>
      </c>
      <c r="F11" s="86">
        <v>8600</v>
      </c>
      <c r="G11" s="25">
        <v>8702</v>
      </c>
      <c r="H11" s="94">
        <v>9823</v>
      </c>
      <c r="I11" s="25">
        <v>9823</v>
      </c>
      <c r="J11" s="25">
        <v>9823</v>
      </c>
    </row>
    <row r="12" spans="1:10" ht="12.75">
      <c r="A12" s="120"/>
      <c r="B12" s="120"/>
      <c r="C12" s="120"/>
      <c r="D12" s="25"/>
      <c r="E12" s="25"/>
      <c r="F12" s="86"/>
      <c r="G12" s="25"/>
      <c r="H12" s="94"/>
      <c r="I12" s="25"/>
      <c r="J12" s="25"/>
    </row>
    <row r="13" spans="1:10" ht="12.75">
      <c r="A13" s="121" t="s">
        <v>72</v>
      </c>
      <c r="B13" s="121"/>
      <c r="C13" s="121"/>
      <c r="D13" s="78">
        <v>722042.13</v>
      </c>
      <c r="E13" s="78">
        <f>SUM(E9:E12)</f>
        <v>693266.71</v>
      </c>
      <c r="F13" s="78">
        <f>F9+F10+F11+F12</f>
        <v>641370</v>
      </c>
      <c r="G13" s="78">
        <f>G9+G10+G11+G12</f>
        <v>679606</v>
      </c>
      <c r="H13" s="100">
        <f>H9+H10+H11+H12</f>
        <v>716999</v>
      </c>
      <c r="I13" s="78">
        <f>I9+I10+I11+I12</f>
        <v>649195</v>
      </c>
      <c r="J13" s="78">
        <f>J9+J10+J11+J12</f>
        <v>649095</v>
      </c>
    </row>
    <row r="14" spans="1:10" ht="12.75">
      <c r="A14" s="120"/>
      <c r="B14" s="120"/>
      <c r="C14" s="120"/>
      <c r="D14" s="25"/>
      <c r="E14" s="25"/>
      <c r="F14" s="86"/>
      <c r="G14" s="25"/>
      <c r="H14" s="94"/>
      <c r="I14" s="25"/>
      <c r="J14" s="25"/>
    </row>
    <row r="15" spans="1:10" ht="12.75">
      <c r="A15" s="120"/>
      <c r="B15" s="120"/>
      <c r="C15" s="120"/>
      <c r="D15" s="25"/>
      <c r="E15" s="25"/>
      <c r="F15" s="86"/>
      <c r="G15" s="25"/>
      <c r="H15" s="94"/>
      <c r="I15" s="25"/>
      <c r="J15" s="25"/>
    </row>
    <row r="16" spans="1:10" ht="12.75">
      <c r="A16" s="121" t="s">
        <v>205</v>
      </c>
      <c r="B16" s="121"/>
      <c r="C16" s="121"/>
      <c r="D16" s="78">
        <v>12406.86</v>
      </c>
      <c r="E16" s="78">
        <v>29525.78</v>
      </c>
      <c r="F16" s="78">
        <v>18500</v>
      </c>
      <c r="G16" s="78">
        <v>89001</v>
      </c>
      <c r="H16" s="100">
        <v>924</v>
      </c>
      <c r="I16" s="78">
        <v>63629</v>
      </c>
      <c r="J16" s="78">
        <v>63769</v>
      </c>
    </row>
    <row r="17" spans="1:10" ht="12.75">
      <c r="A17" s="120"/>
      <c r="B17" s="120"/>
      <c r="C17" s="120"/>
      <c r="D17" s="25"/>
      <c r="E17" s="25"/>
      <c r="F17" s="86"/>
      <c r="G17" s="25"/>
      <c r="H17" s="94"/>
      <c r="I17" s="25"/>
      <c r="J17" s="25"/>
    </row>
    <row r="18" spans="1:10" ht="12.75">
      <c r="A18" s="120"/>
      <c r="B18" s="120"/>
      <c r="C18" s="120"/>
      <c r="D18" s="25"/>
      <c r="E18" s="25"/>
      <c r="F18" s="86"/>
      <c r="G18" s="25"/>
      <c r="H18" s="94"/>
      <c r="I18" s="25"/>
      <c r="J18" s="25"/>
    </row>
    <row r="19" spans="1:10" ht="12.75">
      <c r="A19" s="120"/>
      <c r="B19" s="120"/>
      <c r="C19" s="120"/>
      <c r="D19" s="25"/>
      <c r="E19" s="25"/>
      <c r="F19" s="86"/>
      <c r="G19" s="25"/>
      <c r="H19" s="94"/>
      <c r="I19" s="25"/>
      <c r="J19" s="25"/>
    </row>
    <row r="20" spans="1:10" ht="12.75">
      <c r="A20" s="120"/>
      <c r="B20" s="120"/>
      <c r="C20" s="120"/>
      <c r="D20" s="25"/>
      <c r="E20" s="25"/>
      <c r="F20" s="86"/>
      <c r="G20" s="25"/>
      <c r="H20" s="94"/>
      <c r="I20" s="25"/>
      <c r="J20" s="25"/>
    </row>
    <row r="21" spans="1:10" ht="12.75">
      <c r="A21" s="120"/>
      <c r="B21" s="120"/>
      <c r="C21" s="120"/>
      <c r="D21" s="25"/>
      <c r="E21" s="25"/>
      <c r="F21" s="86"/>
      <c r="G21" s="25"/>
      <c r="H21" s="94"/>
      <c r="I21" s="25"/>
      <c r="J21" s="25"/>
    </row>
    <row r="22" spans="1:10" ht="12.75">
      <c r="A22" s="120"/>
      <c r="B22" s="120"/>
      <c r="C22" s="120"/>
      <c r="D22" s="25"/>
      <c r="E22" s="25"/>
      <c r="F22" s="86"/>
      <c r="G22" s="25"/>
      <c r="H22" s="94"/>
      <c r="I22" s="25"/>
      <c r="J22" s="25"/>
    </row>
    <row r="23" spans="1:10" ht="12.75">
      <c r="A23" s="120"/>
      <c r="B23" s="120"/>
      <c r="C23" s="120"/>
      <c r="D23" s="25"/>
      <c r="E23" s="25"/>
      <c r="F23" s="86"/>
      <c r="G23" s="25"/>
      <c r="H23" s="94"/>
      <c r="I23" s="25"/>
      <c r="J23" s="25"/>
    </row>
    <row r="24" spans="1:10" ht="12.75">
      <c r="A24" s="120"/>
      <c r="B24" s="120"/>
      <c r="C24" s="120"/>
      <c r="D24" s="25"/>
      <c r="E24" s="25"/>
      <c r="F24" s="86"/>
      <c r="G24" s="25"/>
      <c r="H24" s="94"/>
      <c r="I24" s="25"/>
      <c r="J24" s="25"/>
    </row>
    <row r="25" spans="1:10" ht="12.75">
      <c r="A25" s="120"/>
      <c r="B25" s="120"/>
      <c r="C25" s="120"/>
      <c r="D25" s="25"/>
      <c r="E25" s="25"/>
      <c r="F25" s="86"/>
      <c r="G25" s="25"/>
      <c r="H25" s="94"/>
      <c r="I25" s="25"/>
      <c r="J25" s="25"/>
    </row>
    <row r="26" spans="4:7" ht="12.75">
      <c r="D26" s="22"/>
      <c r="E26" s="22"/>
      <c r="G26" t="s">
        <v>25</v>
      </c>
    </row>
    <row r="28" spans="1:3" ht="12.75">
      <c r="A28" s="24"/>
      <c r="B28" s="24"/>
      <c r="C28" s="24"/>
    </row>
    <row r="29" spans="1:3" ht="12.75">
      <c r="A29" s="23"/>
      <c r="B29" s="23"/>
      <c r="C29" s="22"/>
    </row>
    <row r="30" spans="1:3" ht="12.75">
      <c r="A30" s="12"/>
      <c r="B30" s="12"/>
      <c r="C30" s="7"/>
    </row>
    <row r="31" spans="1:3" ht="12.75">
      <c r="A31" s="12"/>
      <c r="B31" s="12"/>
      <c r="C31" s="21"/>
    </row>
    <row r="32" spans="1:5" ht="12.75">
      <c r="A32" s="12"/>
      <c r="B32" s="12"/>
      <c r="C32" s="7"/>
      <c r="D32" s="24"/>
      <c r="E32" s="24"/>
    </row>
    <row r="33" spans="1:5" ht="12.75">
      <c r="A33" s="12"/>
      <c r="B33" s="12"/>
      <c r="C33" s="7"/>
      <c r="D33" s="22"/>
      <c r="E33" s="22"/>
    </row>
    <row r="34" spans="1:5" ht="12.75">
      <c r="A34" s="12"/>
      <c r="B34" s="12"/>
      <c r="C34" s="7"/>
      <c r="D34" s="7"/>
      <c r="E34" s="7"/>
    </row>
    <row r="35" spans="1:5" ht="12.75">
      <c r="A35" s="12"/>
      <c r="B35" s="12"/>
      <c r="C35" s="7"/>
      <c r="D35" s="21"/>
      <c r="E35" s="21"/>
    </row>
    <row r="36" spans="1:5" ht="12.75">
      <c r="A36" s="12"/>
      <c r="B36" s="7"/>
      <c r="C36" s="7"/>
      <c r="D36" s="7"/>
      <c r="E36" s="7"/>
    </row>
    <row r="37" spans="1:5" ht="12.75">
      <c r="A37" s="7"/>
      <c r="B37" s="7"/>
      <c r="C37" s="7"/>
      <c r="D37" s="7"/>
      <c r="E37" s="7"/>
    </row>
    <row r="38" spans="1:5" ht="12.75">
      <c r="A38" s="7"/>
      <c r="B38" s="7"/>
      <c r="C38" s="7"/>
      <c r="D38" s="7"/>
      <c r="E38" s="7"/>
    </row>
    <row r="39" spans="1:5" ht="12.75">
      <c r="A39" s="9"/>
      <c r="B39" s="7"/>
      <c r="C39" s="7"/>
      <c r="D39" s="7"/>
      <c r="E39" s="7"/>
    </row>
    <row r="40" spans="1:5" ht="12.75">
      <c r="A40" s="7"/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spans="1:5" ht="12.75">
      <c r="A42" s="9"/>
      <c r="B42" s="7"/>
      <c r="C42" s="7"/>
      <c r="D42" s="7"/>
      <c r="E42" s="7"/>
    </row>
    <row r="43" spans="1:5" ht="12.75">
      <c r="A43" s="7"/>
      <c r="B43" s="7"/>
      <c r="C43" s="7"/>
      <c r="D43" s="7"/>
      <c r="E43" s="7"/>
    </row>
    <row r="44" spans="1:5" ht="12.75">
      <c r="A44" s="7"/>
      <c r="B44" s="7"/>
      <c r="C44" s="7"/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sheetProtection/>
  <mergeCells count="26">
    <mergeCell ref="A25:C25"/>
    <mergeCell ref="A1:A2"/>
    <mergeCell ref="B1:B2"/>
    <mergeCell ref="C1:C2"/>
    <mergeCell ref="A3:C3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2:C12"/>
    <mergeCell ref="A4:C4"/>
    <mergeCell ref="A5:C5"/>
    <mergeCell ref="A6:C6"/>
    <mergeCell ref="A7:C7"/>
  </mergeCells>
  <printOptions/>
  <pageMargins left="0.17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2014-12-29T12:37:35Z</cp:lastPrinted>
  <dcterms:created xsi:type="dcterms:W3CDTF">2008-05-26T06:15:06Z</dcterms:created>
  <dcterms:modified xsi:type="dcterms:W3CDTF">2015-01-29T07:34:55Z</dcterms:modified>
  <cp:category/>
  <cp:version/>
  <cp:contentType/>
  <cp:contentStatus/>
</cp:coreProperties>
</file>