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0" windowHeight="8950" activeTab="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fullCalcOnLoad="1"/>
</workbook>
</file>

<file path=xl/sharedStrings.xml><?xml version="1.0" encoding="utf-8"?>
<sst xmlns="http://schemas.openxmlformats.org/spreadsheetml/2006/main" count="184" uniqueCount="145">
  <si>
    <t xml:space="preserve">ROZPOČET  </t>
  </si>
  <si>
    <t>Stavba:   Altánok</t>
  </si>
  <si>
    <t>Objekt:   Altánok pri kaplnke</t>
  </si>
  <si>
    <t>Objednávateľ:   Obec Krušetnica, 029 54 Krušetnica č. 69</t>
  </si>
  <si>
    <t>Zhotoviteľ:   určrný verejným obstarávaním</t>
  </si>
  <si>
    <t>Spracoval:   Ing. Jozef Florek</t>
  </si>
  <si>
    <t>Miesto:  Krušetnica</t>
  </si>
  <si>
    <t>Dátum:   21. 8.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</si>
  <si>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</si>
  <si>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</si>
  <si>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</si>
  <si>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</si>
  <si>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</si>
  <si>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</si>
  <si>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</si>
  <si>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</si>
  <si>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</si>
  <si>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</si>
  <si>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</si>
  <si>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</si>
  <si>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</si>
  <si>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</si>
  <si>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</si>
  <si>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</si>
  <si>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</si>
  <si>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</si>
  <si>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</si>
  <si>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122101101.S</t>
  </si>
  <si>
    <t xml:space="preserve">Odkopávka a prekopávka nezapažená v horninách 1-2 do 100 m3   </t>
  </si>
  <si>
    <t>m3</t>
  </si>
  <si>
    <t>133401101.S</t>
  </si>
  <si>
    <t xml:space="preserve">Výkop šachty zapaženej hornina 5 pre akýkoľvek objem výkopu   </t>
  </si>
  <si>
    <t>171101101.S</t>
  </si>
  <si>
    <t xml:space="preserve">Uloženie sypaniny do násypu súdržnej horniny s mierou zhutnenia podľa Proctor-Standard na 95 %   </t>
  </si>
  <si>
    <t xml:space="preserve">Zakladanie   </t>
  </si>
  <si>
    <t>275321311.S</t>
  </si>
  <si>
    <t xml:space="preserve">Betón základových pätiek, železový (bez výstuže), tr. C 16/20   </t>
  </si>
  <si>
    <t>275362021.S</t>
  </si>
  <si>
    <t xml:space="preserve">Výstuž základových pätiek zo zvár. sietí KARI   </t>
  </si>
  <si>
    <t>t</t>
  </si>
  <si>
    <t xml:space="preserve">Úpravy povrchov, podlahy, osadenie   </t>
  </si>
  <si>
    <t>631313611.S</t>
  </si>
  <si>
    <t xml:space="preserve">Mazanina z betónu prostého (m3) tr. C 16/20 hr.nad 80 do 120 mm   </t>
  </si>
  <si>
    <t>631362021.S</t>
  </si>
  <si>
    <t xml:space="preserve">Výstuž mazanín z betónov (z kameniva) a z ľahkých betónov zo zváraných sietí z drôtov typu KARI   </t>
  </si>
  <si>
    <t>631501111.S</t>
  </si>
  <si>
    <t xml:space="preserve">Násyp s utlačením a urovnaním povrchu z kameniva ťaženého hrubého a drobného   </t>
  </si>
  <si>
    <t>99</t>
  </si>
  <si>
    <t xml:space="preserve">Presun hmôt HSV   </t>
  </si>
  <si>
    <t>998011001.S</t>
  </si>
  <si>
    <t xml:space="preserve">Presun hmôt pre budovy (801, 803, 812), zvislá konštr. z tehál, tvárnic, z kovu výšky do 6 m   </t>
  </si>
  <si>
    <t>998011018.S</t>
  </si>
  <si>
    <t xml:space="preserve">Príplatok za zväčšený presun (801,803,812) zvislá konštr. z tehál, tvárnic, z kovu nad vymedzenú najväčšiu dopravnú vzdialenosť do 5000 m   </t>
  </si>
  <si>
    <t>PSV</t>
  </si>
  <si>
    <t xml:space="preserve">Práce a dodávky PSV   </t>
  </si>
  <si>
    <t>762</t>
  </si>
  <si>
    <t xml:space="preserve">Konštrukcie tesárske   </t>
  </si>
  <si>
    <t>762081060.S</t>
  </si>
  <si>
    <t xml:space="preserve">Zvláštne výkony na stavenisku, viacstranné hobľovanie reziva   </t>
  </si>
  <si>
    <t>m2</t>
  </si>
  <si>
    <t>762332120.S</t>
  </si>
  <si>
    <t xml:space="preserve">Montáž viazaných konštrukcií krovov striech z reziva priemernej plochy 120 - 224 cm2   </t>
  </si>
  <si>
    <t>m</t>
  </si>
  <si>
    <t>605120003000.S</t>
  </si>
  <si>
    <t xml:space="preserve">Hranoly zo smreku neopracované hranené akosť I dĺ. 4000-6500 mm x hr. 160 mm, š. 160-220 mm   </t>
  </si>
  <si>
    <t>762341022.S</t>
  </si>
  <si>
    <t xml:space="preserve">Montáž debnenia  z tatranského profilu pre všetky druhy striech   </t>
  </si>
  <si>
    <t>611920005900.S</t>
  </si>
  <si>
    <t xml:space="preserve">Drevený obklad tatranský profil, hrúbka 22 mm, šírka 150 mm, smrek, I. trieda   </t>
  </si>
  <si>
    <t>762395000.S</t>
  </si>
  <si>
    <t xml:space="preserve">Spojovacie prostriedky pre viazané konštrukcie krovov, debnenie a laťovanie, nadstrešné konštr., spádové kliny - svorky, dosky, klince, pásová oceľ, vruty   </t>
  </si>
  <si>
    <t>76292210R</t>
  </si>
  <si>
    <t xml:space="preserve">Dodávka a montáž lavíc z polguliačov, dĺžka 2 m   </t>
  </si>
  <si>
    <t>ks</t>
  </si>
  <si>
    <t>76292220R</t>
  </si>
  <si>
    <t xml:space="preserve">Dodávka a montáž  stolov z polguliačov dĺžky 2 m   </t>
  </si>
  <si>
    <t>998762102.S</t>
  </si>
  <si>
    <t xml:space="preserve">Presun hmôt pre konštrukcie tesárske v objektoch výšky do 12 m   </t>
  </si>
  <si>
    <t>763</t>
  </si>
  <si>
    <t xml:space="preserve">Konštrukcie - drevostavby   </t>
  </si>
  <si>
    <t>763710010</t>
  </si>
  <si>
    <t xml:space="preserve">Montáž obvodových stien stĺpikovou konštrukciou   </t>
  </si>
  <si>
    <t>605320000300.S</t>
  </si>
  <si>
    <t xml:space="preserve">Prírezy zo smreku - hranoly akosť A dĺ. 1000-3950 mm, hr. 120 mm, š. 120-180 mm   </t>
  </si>
  <si>
    <t>763793124</t>
  </si>
  <si>
    <t xml:space="preserve">Montáž ostatných dielcov svorníkov, skrutiek, dĺžky nad 500 do 1000 mm   </t>
  </si>
  <si>
    <t>311720000800.S</t>
  </si>
  <si>
    <t xml:space="preserve">Tyč závitová M 12x1000 mm, oceľ pozinkovaná   </t>
  </si>
  <si>
    <t>311720001200.S</t>
  </si>
  <si>
    <t xml:space="preserve">Tyč závitová M 20 mm, dĺ. 1 m, norma DIN 975, pevnostná trieda 4.8, zinkovaná   </t>
  </si>
  <si>
    <t>311210001400.S</t>
  </si>
  <si>
    <t xml:space="preserve">Podložka pružná otvor d 20,5 mm, oceľová   </t>
  </si>
  <si>
    <t>tks</t>
  </si>
  <si>
    <t>311110000900.S</t>
  </si>
  <si>
    <t xml:space="preserve">Matica šesťhranná hrubá M 20 mm oceľová   </t>
  </si>
  <si>
    <t>311210004300</t>
  </si>
  <si>
    <t xml:space="preserve">Podložka plochá otvor d 13 mm, pre skrutky a závitové tyče M 12, oceľ   </t>
  </si>
  <si>
    <t>311110000500.S</t>
  </si>
  <si>
    <t xml:space="preserve">Matica šesťhranná hrubá M 12 mm oceľová   </t>
  </si>
  <si>
    <t>998763101</t>
  </si>
  <si>
    <t xml:space="preserve">Presun hmôt pre drevostavby v objektoch výšky do 12 m   </t>
  </si>
  <si>
    <t>764</t>
  </si>
  <si>
    <t xml:space="preserve">Konštrukcie klampiarske   </t>
  </si>
  <si>
    <t>764313281</t>
  </si>
  <si>
    <t xml:space="preserve">Krytiny hladké z pozinkovaného farbeného PZf plechu, zo zvitkov šírky 670 mm, sklon do 30°   </t>
  </si>
  <si>
    <t>998764101</t>
  </si>
  <si>
    <t xml:space="preserve">Presun hmôt pre konštrukcie klampiarske v objektoch výšky do 6 m   </t>
  </si>
  <si>
    <t>767</t>
  </si>
  <si>
    <t xml:space="preserve">Konštrukcie doplnkové kovové   </t>
  </si>
  <si>
    <t>767995104</t>
  </si>
  <si>
    <t xml:space="preserve">Montáž ostatných atypických kovových stavebných doplnkových konštrukcií nad 20 do 50 kg   </t>
  </si>
  <si>
    <t>kg</t>
  </si>
  <si>
    <t>133840001100.S</t>
  </si>
  <si>
    <t xml:space="preserve">Tyč oceľová prierezu UE 140 mm valcovaná za tepla, ozn. 11 375, podľa EN ISO S235JR   </t>
  </si>
  <si>
    <t>767995380</t>
  </si>
  <si>
    <t xml:space="preserve">Výroba doplnku stavebného atypického o hmotnosti od 20,01 do 300 kg stupňa zložitosti 1   </t>
  </si>
  <si>
    <t>998767101</t>
  </si>
  <si>
    <t xml:space="preserve">Presun hmôt pre kovové stavebné doplnkové konštrukcie v objektoch výšky do 6 m   </t>
  </si>
  <si>
    <t>772</t>
  </si>
  <si>
    <t xml:space="preserve">Podlahy z prírodného a konglomerovaného kameňa   </t>
  </si>
  <si>
    <t>772506350</t>
  </si>
  <si>
    <t xml:space="preserve">Kladenie dlažby z kameňa zvláštne zo zlomkov dosiek bez úpravy ich tvaru, hr. 40 - 50 mm   </t>
  </si>
  <si>
    <t>583840000200.S</t>
  </si>
  <si>
    <t xml:space="preserve">Obklad nepravidelného tvaru - andezit, priemer 100-500 mm, hrúbka 40 - 50 mm   </t>
  </si>
  <si>
    <t>998772101</t>
  </si>
  <si>
    <t xml:space="preserve">Presun hmôt pre kamennú dlažbu v objektoch výšky do 6 m   </t>
  </si>
  <si>
    <t>783</t>
  </si>
  <si>
    <t xml:space="preserve">Nátery   </t>
  </si>
  <si>
    <t>783225100</t>
  </si>
  <si>
    <t xml:space="preserve">Nátery kov.stav.doplnk.konštr. syntetické na vzduchu schnúce dvojnás. 1x s emailov. - 105µm   </t>
  </si>
  <si>
    <t>783226100</t>
  </si>
  <si>
    <t xml:space="preserve">Nátery kov.stav.doplnk.konštr. syntetické na vzduchu schnúce základný - 35µm   </t>
  </si>
  <si>
    <t>783726000</t>
  </si>
  <si>
    <t xml:space="preserve">Nátery tesárskych konštrukcií syntetické lazurovacím lakom napustením   </t>
  </si>
  <si>
    <t>783726200</t>
  </si>
  <si>
    <t xml:space="preserve">Nátery tesárskych konštrukcií syntetické na vzduchu schnúce lazurovacím lakom 2x lakovaním   </t>
  </si>
  <si>
    <t>783782404</t>
  </si>
  <si>
    <t xml:space="preserve">Nátery tesárskych konštrukcií, povrchová impregnácia proti drevokaznému hmyzu, hubám a plesniam, jednonásobná   </t>
  </si>
  <si>
    <t>VRN</t>
  </si>
  <si>
    <t xml:space="preserve">Vedľajšie rozpočtové náklady   </t>
  </si>
  <si>
    <t>000700021.S</t>
  </si>
  <si>
    <t xml:space="preserve">Dopravné náklady - mimoriadne sťažené dopravné podmienky použitie mimoriadnych dopravných prostriedkov   </t>
  </si>
  <si>
    <t>eur</t>
  </si>
  <si>
    <t xml:space="preserve">Celkom   </t>
  </si>
  <si>
    <t>s DPH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</si>
</sst>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_ ;\-#,##0.000\ "/>
    <numFmt numFmtId="168" formatCode="#,##0.0000;\-#,##0.0000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tabSelected="1" zoomScalePageLayoutView="0" workbookViewId="0" topLeftCell="A63">
      <selection activeCell="J18" sqref="J18"/>
    </sheetView>
  </sheetViews>
  <sheetFormatPr defaultColWidth="13.16015625" defaultRowHeight="9" customHeight="1"/>
  <cols>
    <col min="1" max="1" width="5" style="2" customWidth="1"/>
    <col min="2" max="2" width="17.33203125" style="3" customWidth="1"/>
    <col min="3" max="3" width="62.33203125" style="3" customWidth="1"/>
    <col min="4" max="4" width="4.83203125" style="3" customWidth="1"/>
    <col min="5" max="5" width="14.16015625" style="4" customWidth="1"/>
    <col min="6" max="6" width="14.33203125" style="4" customWidth="1"/>
    <col min="7" max="7" width="21.66015625" style="4" customWidth="1"/>
    <col min="8" max="8" width="17.33203125" style="4" hidden="1" customWidth="1"/>
    <col min="9" max="16384" width="13.16015625" style="1" customWidth="1"/>
  </cols>
  <sheetData>
    <row r="1" spans="1:8" s="5" customFormat="1" ht="27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pans="1:8" s="5" customFormat="1" ht="12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5" customFormat="1" ht="12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s="5" customFormat="1" ht="12.75" customHeight="1">
      <c r="A4" s="8"/>
      <c r="B4" s="6"/>
      <c r="C4" s="8"/>
      <c r="D4" s="9"/>
      <c r="E4" s="9"/>
      <c r="F4" s="9"/>
      <c r="G4" s="9"/>
      <c r="H4" s="9"/>
    </row>
    <row r="5" spans="1:8" s="5" customFormat="1" ht="6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" customHeight="1">
      <c r="A6" s="7" t="s">
        <v>3</v>
      </c>
      <c r="B6" s="7"/>
      <c r="C6" s="7"/>
      <c r="D6" s="7"/>
      <c r="E6" s="7"/>
      <c r="F6" s="7"/>
      <c r="G6" s="7"/>
      <c r="H6" s="7"/>
    </row>
    <row r="7" spans="1:8" s="5" customFormat="1" ht="12.75" customHeight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5" customFormat="1" ht="12.75" customHeight="1">
      <c r="A8" s="34" t="s">
        <v>6</v>
      </c>
      <c r="B8" s="35"/>
      <c r="C8" s="35"/>
      <c r="D8" s="13"/>
      <c r="E8" s="7" t="s">
        <v>7</v>
      </c>
      <c r="F8" s="14"/>
      <c r="G8" s="14"/>
      <c r="H8" s="14"/>
    </row>
    <row r="9" spans="1:8" s="5" customFormat="1" ht="6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</row>
    <row r="11" spans="1:8" s="5" customFormat="1" ht="12.75" customHeight="1" hidden="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" customHeight="1">
      <c r="A13" s="16"/>
      <c r="B13" s="17" t="s">
        <v>24</v>
      </c>
      <c r="C13" s="17" t="s">
        <v>25</v>
      </c>
      <c r="D13" s="17"/>
      <c r="E13" s="18"/>
      <c r="F13" s="18"/>
      <c r="G13" s="18">
        <f>G14+G18+G21+G25</f>
        <v>0</v>
      </c>
      <c r="H13" s="18">
        <v>15.75247992</v>
      </c>
    </row>
    <row r="14" spans="1:8" s="5" customFormat="1" ht="27.75" customHeight="1">
      <c r="A14" s="19"/>
      <c r="B14" s="20" t="s">
        <v>16</v>
      </c>
      <c r="C14" s="20" t="s">
        <v>26</v>
      </c>
      <c r="D14" s="20"/>
      <c r="E14" s="21"/>
      <c r="F14" s="21"/>
      <c r="G14" s="21">
        <f>SUM(G15:G17)</f>
        <v>0</v>
      </c>
      <c r="H14" s="21">
        <v>0.00917568</v>
      </c>
    </row>
    <row r="15" spans="1:8" s="5" customFormat="1" ht="21" customHeight="1">
      <c r="A15" s="22">
        <v>1</v>
      </c>
      <c r="B15" s="23" t="s">
        <v>27</v>
      </c>
      <c r="C15" s="23" t="s">
        <v>28</v>
      </c>
      <c r="D15" s="23" t="s">
        <v>29</v>
      </c>
      <c r="E15" s="24">
        <v>5.5</v>
      </c>
      <c r="F15" s="24"/>
      <c r="G15" s="24">
        <f>F15*E15</f>
        <v>0</v>
      </c>
      <c r="H15" s="24">
        <v>0</v>
      </c>
    </row>
    <row r="16" spans="1:8" s="5" customFormat="1" ht="21" customHeight="1">
      <c r="A16" s="22">
        <v>2</v>
      </c>
      <c r="B16" s="23" t="s">
        <v>30</v>
      </c>
      <c r="C16" s="23" t="s">
        <v>31</v>
      </c>
      <c r="D16" s="23" t="s">
        <v>29</v>
      </c>
      <c r="E16" s="24">
        <v>2.592</v>
      </c>
      <c r="F16" s="24"/>
      <c r="G16" s="24">
        <f>F16*E16</f>
        <v>0</v>
      </c>
      <c r="H16" s="24">
        <v>0.00917568</v>
      </c>
    </row>
    <row r="17" spans="1:8" s="5" customFormat="1" ht="21" customHeight="1">
      <c r="A17" s="22">
        <v>3</v>
      </c>
      <c r="B17" s="23" t="s">
        <v>32</v>
      </c>
      <c r="C17" s="23" t="s">
        <v>33</v>
      </c>
      <c r="D17" s="23" t="s">
        <v>29</v>
      </c>
      <c r="E17" s="24">
        <v>8.092</v>
      </c>
      <c r="F17" s="24"/>
      <c r="G17" s="24">
        <f>F17*E17</f>
        <v>0</v>
      </c>
      <c r="H17" s="24">
        <v>0</v>
      </c>
    </row>
    <row r="18" spans="1:8" s="5" customFormat="1" ht="27.75" customHeight="1">
      <c r="A18" s="19"/>
      <c r="B18" s="20" t="s">
        <v>17</v>
      </c>
      <c r="C18" s="20" t="s">
        <v>34</v>
      </c>
      <c r="D18" s="20"/>
      <c r="E18" s="21"/>
      <c r="F18" s="21"/>
      <c r="G18" s="21">
        <f>SUM(G19:G20)</f>
        <v>0</v>
      </c>
      <c r="H18" s="21">
        <v>5.75920704</v>
      </c>
    </row>
    <row r="19" spans="1:8" s="5" customFormat="1" ht="12" customHeight="1">
      <c r="A19" s="22">
        <v>4</v>
      </c>
      <c r="B19" s="23" t="s">
        <v>35</v>
      </c>
      <c r="C19" s="23" t="s">
        <v>36</v>
      </c>
      <c r="D19" s="23" t="s">
        <v>29</v>
      </c>
      <c r="E19" s="24">
        <v>2.592</v>
      </c>
      <c r="F19" s="24"/>
      <c r="G19" s="24">
        <f>F19*E19</f>
        <v>0</v>
      </c>
      <c r="H19" s="24">
        <v>5.68702944</v>
      </c>
    </row>
    <row r="20" spans="1:8" s="5" customFormat="1" ht="12" customHeight="1">
      <c r="A20" s="22">
        <v>5</v>
      </c>
      <c r="B20" s="23" t="s">
        <v>37</v>
      </c>
      <c r="C20" s="23" t="s">
        <v>38</v>
      </c>
      <c r="D20" s="23" t="s">
        <v>39</v>
      </c>
      <c r="E20" s="24">
        <v>0.06</v>
      </c>
      <c r="F20" s="24"/>
      <c r="G20" s="24">
        <f>F20*E20</f>
        <v>0</v>
      </c>
      <c r="H20" s="24">
        <v>0.0721776</v>
      </c>
    </row>
    <row r="21" spans="1:8" s="5" customFormat="1" ht="27.75" customHeight="1">
      <c r="A21" s="19"/>
      <c r="B21" s="20" t="s">
        <v>21</v>
      </c>
      <c r="C21" s="20" t="s">
        <v>40</v>
      </c>
      <c r="D21" s="20"/>
      <c r="E21" s="21"/>
      <c r="F21" s="21"/>
      <c r="G21" s="21">
        <f>SUM(G22:G24)</f>
        <v>0</v>
      </c>
      <c r="H21" s="21">
        <v>9.9840972</v>
      </c>
    </row>
    <row r="22" spans="1:8" s="5" customFormat="1" ht="21" customHeight="1">
      <c r="A22" s="22">
        <v>6</v>
      </c>
      <c r="B22" s="23" t="s">
        <v>41</v>
      </c>
      <c r="C22" s="23" t="s">
        <v>42</v>
      </c>
      <c r="D22" s="23" t="s">
        <v>29</v>
      </c>
      <c r="E22" s="24">
        <v>2.2</v>
      </c>
      <c r="F22" s="24"/>
      <c r="G22" s="24">
        <f>F22*E22</f>
        <v>0</v>
      </c>
      <c r="H22" s="24">
        <v>4.826954</v>
      </c>
    </row>
    <row r="23" spans="1:8" s="5" customFormat="1" ht="21" customHeight="1">
      <c r="A23" s="22">
        <v>7</v>
      </c>
      <c r="B23" s="23" t="s">
        <v>43</v>
      </c>
      <c r="C23" s="23" t="s">
        <v>44</v>
      </c>
      <c r="D23" s="23" t="s">
        <v>39</v>
      </c>
      <c r="E23" s="24">
        <v>0.05</v>
      </c>
      <c r="F23" s="24"/>
      <c r="G23" s="24">
        <f>F23*E23</f>
        <v>0</v>
      </c>
      <c r="H23" s="24">
        <v>0.060148</v>
      </c>
    </row>
    <row r="24" spans="1:8" s="5" customFormat="1" ht="21" customHeight="1">
      <c r="A24" s="22">
        <v>8</v>
      </c>
      <c r="B24" s="23" t="s">
        <v>45</v>
      </c>
      <c r="C24" s="23" t="s">
        <v>46</v>
      </c>
      <c r="D24" s="23" t="s">
        <v>29</v>
      </c>
      <c r="E24" s="24">
        <v>2.976</v>
      </c>
      <c r="F24" s="24"/>
      <c r="G24" s="24">
        <f>F24*E24</f>
        <v>0</v>
      </c>
      <c r="H24" s="24">
        <v>5.0969952</v>
      </c>
    </row>
    <row r="25" spans="1:8" s="5" customFormat="1" ht="27.75" customHeight="1">
      <c r="A25" s="19"/>
      <c r="B25" s="20" t="s">
        <v>47</v>
      </c>
      <c r="C25" s="20" t="s">
        <v>48</v>
      </c>
      <c r="D25" s="20"/>
      <c r="E25" s="21"/>
      <c r="F25" s="21"/>
      <c r="G25" s="21">
        <f>SUM(G26:G27)</f>
        <v>0</v>
      </c>
      <c r="H25" s="21">
        <v>0</v>
      </c>
    </row>
    <row r="26" spans="1:8" s="5" customFormat="1" ht="21" customHeight="1">
      <c r="A26" s="22">
        <v>9</v>
      </c>
      <c r="B26" s="23" t="s">
        <v>49</v>
      </c>
      <c r="C26" s="23" t="s">
        <v>50</v>
      </c>
      <c r="D26" s="23" t="s">
        <v>39</v>
      </c>
      <c r="E26" s="24">
        <v>15.752</v>
      </c>
      <c r="F26" s="24"/>
      <c r="G26" s="24">
        <f>F26*E26</f>
        <v>0</v>
      </c>
      <c r="H26" s="24">
        <v>0</v>
      </c>
    </row>
    <row r="27" spans="1:8" s="5" customFormat="1" ht="30.75" customHeight="1">
      <c r="A27" s="22">
        <v>10</v>
      </c>
      <c r="B27" s="23" t="s">
        <v>51</v>
      </c>
      <c r="C27" s="23" t="s">
        <v>52</v>
      </c>
      <c r="D27" s="23" t="s">
        <v>39</v>
      </c>
      <c r="E27" s="24">
        <v>15.752</v>
      </c>
      <c r="F27" s="24"/>
      <c r="G27" s="24">
        <f>F27*E27</f>
        <v>0</v>
      </c>
      <c r="H27" s="24">
        <v>0</v>
      </c>
    </row>
    <row r="28" spans="1:8" s="5" customFormat="1" ht="30" customHeight="1">
      <c r="A28" s="16"/>
      <c r="B28" s="17" t="s">
        <v>53</v>
      </c>
      <c r="C28" s="17" t="s">
        <v>54</v>
      </c>
      <c r="D28" s="17"/>
      <c r="E28" s="18"/>
      <c r="F28" s="18"/>
      <c r="G28" s="18">
        <f>G29+G39+G50+G53+G58+G62</f>
        <v>0</v>
      </c>
      <c r="H28" s="18">
        <v>5.92963772</v>
      </c>
    </row>
    <row r="29" spans="1:8" s="5" customFormat="1" ht="27.75" customHeight="1">
      <c r="A29" s="19"/>
      <c r="B29" s="20" t="s">
        <v>55</v>
      </c>
      <c r="C29" s="20" t="s">
        <v>56</v>
      </c>
      <c r="D29" s="20"/>
      <c r="E29" s="21"/>
      <c r="F29" s="21"/>
      <c r="G29" s="21">
        <f>SUM(G30:G38)</f>
        <v>0</v>
      </c>
      <c r="H29" s="21">
        <v>1.08153772</v>
      </c>
    </row>
    <row r="30" spans="1:8" s="5" customFormat="1" ht="12" customHeight="1">
      <c r="A30" s="22">
        <v>11</v>
      </c>
      <c r="B30" s="23" t="s">
        <v>57</v>
      </c>
      <c r="C30" s="23" t="s">
        <v>58</v>
      </c>
      <c r="D30" s="23" t="s">
        <v>59</v>
      </c>
      <c r="E30" s="24">
        <v>59.36</v>
      </c>
      <c r="F30" s="24"/>
      <c r="G30" s="24">
        <f>F30*E30</f>
        <v>0</v>
      </c>
      <c r="H30" s="24">
        <v>0</v>
      </c>
    </row>
    <row r="31" spans="1:8" s="5" customFormat="1" ht="21" customHeight="1">
      <c r="A31" s="22">
        <v>12</v>
      </c>
      <c r="B31" s="23" t="s">
        <v>60</v>
      </c>
      <c r="C31" s="23" t="s">
        <v>61</v>
      </c>
      <c r="D31" s="23" t="s">
        <v>62</v>
      </c>
      <c r="E31" s="24">
        <v>90</v>
      </c>
      <c r="F31" s="24"/>
      <c r="G31" s="24">
        <f aca="true" t="shared" si="0" ref="G31:G38">F31*E31</f>
        <v>0</v>
      </c>
      <c r="H31" s="24">
        <v>0.0234</v>
      </c>
    </row>
    <row r="32" spans="1:8" s="5" customFormat="1" ht="21" customHeight="1">
      <c r="A32" s="25">
        <v>13</v>
      </c>
      <c r="B32" s="26" t="s">
        <v>63</v>
      </c>
      <c r="C32" s="26" t="s">
        <v>64</v>
      </c>
      <c r="D32" s="26" t="s">
        <v>29</v>
      </c>
      <c r="E32" s="27">
        <v>1.168</v>
      </c>
      <c r="F32" s="27"/>
      <c r="G32" s="27">
        <f t="shared" si="0"/>
        <v>0</v>
      </c>
      <c r="H32" s="27">
        <v>0.6424</v>
      </c>
    </row>
    <row r="33" spans="1:8" s="5" customFormat="1" ht="12" customHeight="1">
      <c r="A33" s="22">
        <v>14</v>
      </c>
      <c r="B33" s="23" t="s">
        <v>65</v>
      </c>
      <c r="C33" s="23" t="s">
        <v>66</v>
      </c>
      <c r="D33" s="23" t="s">
        <v>59</v>
      </c>
      <c r="E33" s="24">
        <v>27.72</v>
      </c>
      <c r="F33" s="24"/>
      <c r="G33" s="24">
        <f t="shared" si="0"/>
        <v>0</v>
      </c>
      <c r="H33" s="24">
        <v>0</v>
      </c>
    </row>
    <row r="34" spans="1:8" s="5" customFormat="1" ht="21" customHeight="1">
      <c r="A34" s="25">
        <v>15</v>
      </c>
      <c r="B34" s="26" t="s">
        <v>67</v>
      </c>
      <c r="C34" s="26" t="s">
        <v>68</v>
      </c>
      <c r="D34" s="26" t="s">
        <v>59</v>
      </c>
      <c r="E34" s="27">
        <v>30.492</v>
      </c>
      <c r="F34" s="27"/>
      <c r="G34" s="27">
        <f t="shared" si="0"/>
        <v>0</v>
      </c>
      <c r="H34" s="27">
        <v>0.37078272</v>
      </c>
    </row>
    <row r="35" spans="1:8" s="5" customFormat="1" ht="30.75" customHeight="1">
      <c r="A35" s="22">
        <v>16</v>
      </c>
      <c r="B35" s="23" t="s">
        <v>69</v>
      </c>
      <c r="C35" s="23" t="s">
        <v>70</v>
      </c>
      <c r="D35" s="23" t="s">
        <v>29</v>
      </c>
      <c r="E35" s="24">
        <v>1.85</v>
      </c>
      <c r="F35" s="24"/>
      <c r="G35" s="24">
        <f t="shared" si="0"/>
        <v>0</v>
      </c>
      <c r="H35" s="24">
        <v>0.042735</v>
      </c>
    </row>
    <row r="36" spans="1:8" s="5" customFormat="1" ht="12" customHeight="1">
      <c r="A36" s="22">
        <v>17</v>
      </c>
      <c r="B36" s="23" t="s">
        <v>71</v>
      </c>
      <c r="C36" s="23" t="s">
        <v>72</v>
      </c>
      <c r="D36" s="23" t="s">
        <v>73</v>
      </c>
      <c r="E36" s="24">
        <v>4</v>
      </c>
      <c r="F36" s="24"/>
      <c r="G36" s="24">
        <f t="shared" si="0"/>
        <v>0</v>
      </c>
      <c r="H36" s="24">
        <v>0.00148</v>
      </c>
    </row>
    <row r="37" spans="1:8" s="5" customFormat="1" ht="12" customHeight="1">
      <c r="A37" s="22">
        <v>18</v>
      </c>
      <c r="B37" s="23" t="s">
        <v>74</v>
      </c>
      <c r="C37" s="23" t="s">
        <v>75</v>
      </c>
      <c r="D37" s="23" t="s">
        <v>73</v>
      </c>
      <c r="E37" s="24">
        <v>2</v>
      </c>
      <c r="F37" s="24"/>
      <c r="G37" s="24">
        <f t="shared" si="0"/>
        <v>0</v>
      </c>
      <c r="H37" s="24">
        <v>0.00074</v>
      </c>
    </row>
    <row r="38" spans="1:8" s="5" customFormat="1" ht="21" customHeight="1">
      <c r="A38" s="22">
        <v>19</v>
      </c>
      <c r="B38" s="23" t="s">
        <v>76</v>
      </c>
      <c r="C38" s="23" t="s">
        <v>77</v>
      </c>
      <c r="D38" s="23" t="s">
        <v>39</v>
      </c>
      <c r="E38" s="24">
        <v>1.082</v>
      </c>
      <c r="F38" s="24"/>
      <c r="G38" s="24">
        <f t="shared" si="0"/>
        <v>0</v>
      </c>
      <c r="H38" s="24">
        <v>0</v>
      </c>
    </row>
    <row r="39" spans="1:8" s="5" customFormat="1" ht="27.75" customHeight="1">
      <c r="A39" s="19"/>
      <c r="B39" s="20" t="s">
        <v>78</v>
      </c>
      <c r="C39" s="20" t="s">
        <v>79</v>
      </c>
      <c r="D39" s="20"/>
      <c r="E39" s="21"/>
      <c r="F39" s="21"/>
      <c r="G39" s="21">
        <f>SUM(G40:G49)</f>
        <v>0</v>
      </c>
      <c r="H39" s="21">
        <v>0.6075908</v>
      </c>
    </row>
    <row r="40" spans="1:8" s="5" customFormat="1" ht="12" customHeight="1">
      <c r="A40" s="22">
        <v>20</v>
      </c>
      <c r="B40" s="23" t="s">
        <v>80</v>
      </c>
      <c r="C40" s="23" t="s">
        <v>81</v>
      </c>
      <c r="D40" s="23" t="s">
        <v>59</v>
      </c>
      <c r="E40" s="24">
        <v>42.5</v>
      </c>
      <c r="F40" s="24"/>
      <c r="G40" s="24">
        <f>F40*E40</f>
        <v>0</v>
      </c>
      <c r="H40" s="24">
        <v>0</v>
      </c>
    </row>
    <row r="41" spans="1:8" s="5" customFormat="1" ht="21" customHeight="1">
      <c r="A41" s="25">
        <v>21</v>
      </c>
      <c r="B41" s="26" t="s">
        <v>82</v>
      </c>
      <c r="C41" s="26" t="s">
        <v>83</v>
      </c>
      <c r="D41" s="26" t="s">
        <v>29</v>
      </c>
      <c r="E41" s="27">
        <v>1.059</v>
      </c>
      <c r="F41" s="27"/>
      <c r="G41" s="27">
        <f aca="true" t="shared" si="1" ref="G41:G49">F41*E41</f>
        <v>0</v>
      </c>
      <c r="H41" s="27">
        <v>0.58245</v>
      </c>
    </row>
    <row r="42" spans="1:8" s="5" customFormat="1" ht="21" customHeight="1">
      <c r="A42" s="22">
        <v>22</v>
      </c>
      <c r="B42" s="23" t="s">
        <v>84</v>
      </c>
      <c r="C42" s="23" t="s">
        <v>85</v>
      </c>
      <c r="D42" s="23" t="s">
        <v>73</v>
      </c>
      <c r="E42" s="24">
        <v>34</v>
      </c>
      <c r="F42" s="24"/>
      <c r="G42" s="24">
        <f t="shared" si="1"/>
        <v>0</v>
      </c>
      <c r="H42" s="24">
        <v>0</v>
      </c>
    </row>
    <row r="43" spans="1:8" s="5" customFormat="1" ht="12" customHeight="1">
      <c r="A43" s="25">
        <v>23</v>
      </c>
      <c r="B43" s="26" t="s">
        <v>86</v>
      </c>
      <c r="C43" s="26" t="s">
        <v>87</v>
      </c>
      <c r="D43" s="26" t="s">
        <v>73</v>
      </c>
      <c r="E43" s="27">
        <v>30</v>
      </c>
      <c r="F43" s="27"/>
      <c r="G43" s="27">
        <f t="shared" si="1"/>
        <v>0</v>
      </c>
      <c r="H43" s="27">
        <v>0.0144</v>
      </c>
    </row>
    <row r="44" spans="1:8" s="5" customFormat="1" ht="21" customHeight="1">
      <c r="A44" s="25">
        <v>24</v>
      </c>
      <c r="B44" s="26" t="s">
        <v>88</v>
      </c>
      <c r="C44" s="26" t="s">
        <v>89</v>
      </c>
      <c r="D44" s="26" t="s">
        <v>73</v>
      </c>
      <c r="E44" s="27">
        <v>4</v>
      </c>
      <c r="F44" s="27"/>
      <c r="G44" s="27">
        <f t="shared" si="1"/>
        <v>0</v>
      </c>
      <c r="H44" s="27">
        <v>0.00792</v>
      </c>
    </row>
    <row r="45" spans="1:8" s="5" customFormat="1" ht="12" customHeight="1">
      <c r="A45" s="25">
        <v>25</v>
      </c>
      <c r="B45" s="26" t="s">
        <v>90</v>
      </c>
      <c r="C45" s="26" t="s">
        <v>91</v>
      </c>
      <c r="D45" s="26" t="s">
        <v>92</v>
      </c>
      <c r="E45" s="27">
        <v>0.016</v>
      </c>
      <c r="F45" s="27"/>
      <c r="G45" s="27">
        <f t="shared" si="1"/>
        <v>0</v>
      </c>
      <c r="H45" s="27">
        <v>0.0002</v>
      </c>
    </row>
    <row r="46" spans="1:8" s="5" customFormat="1" ht="12" customHeight="1">
      <c r="A46" s="25">
        <v>26</v>
      </c>
      <c r="B46" s="26" t="s">
        <v>93</v>
      </c>
      <c r="C46" s="26" t="s">
        <v>94</v>
      </c>
      <c r="D46" s="26" t="s">
        <v>92</v>
      </c>
      <c r="E46" s="27">
        <v>0.016</v>
      </c>
      <c r="F46" s="27"/>
      <c r="G46" s="27">
        <f t="shared" si="1"/>
        <v>0</v>
      </c>
      <c r="H46" s="27">
        <v>0.0010128</v>
      </c>
    </row>
    <row r="47" spans="1:8" s="5" customFormat="1" ht="21" customHeight="1">
      <c r="A47" s="25">
        <v>27</v>
      </c>
      <c r="B47" s="26" t="s">
        <v>95</v>
      </c>
      <c r="C47" s="26" t="s">
        <v>96</v>
      </c>
      <c r="D47" s="26" t="s">
        <v>73</v>
      </c>
      <c r="E47" s="27">
        <v>60</v>
      </c>
      <c r="F47" s="27"/>
      <c r="G47" s="27">
        <f t="shared" si="1"/>
        <v>0</v>
      </c>
      <c r="H47" s="27">
        <v>0.0006</v>
      </c>
    </row>
    <row r="48" spans="1:8" s="5" customFormat="1" ht="12" customHeight="1">
      <c r="A48" s="25">
        <v>28</v>
      </c>
      <c r="B48" s="26" t="s">
        <v>97</v>
      </c>
      <c r="C48" s="26" t="s">
        <v>98</v>
      </c>
      <c r="D48" s="26" t="s">
        <v>92</v>
      </c>
      <c r="E48" s="27">
        <v>0.06</v>
      </c>
      <c r="F48" s="27"/>
      <c r="G48" s="27">
        <f t="shared" si="1"/>
        <v>0</v>
      </c>
      <c r="H48" s="27">
        <v>0.001008</v>
      </c>
    </row>
    <row r="49" spans="1:8" s="5" customFormat="1" ht="12" customHeight="1">
      <c r="A49" s="22">
        <v>29</v>
      </c>
      <c r="B49" s="23" t="s">
        <v>99</v>
      </c>
      <c r="C49" s="23" t="s">
        <v>100</v>
      </c>
      <c r="D49" s="23" t="s">
        <v>39</v>
      </c>
      <c r="E49" s="24">
        <v>0.608</v>
      </c>
      <c r="F49" s="24"/>
      <c r="G49" s="24">
        <f t="shared" si="1"/>
        <v>0</v>
      </c>
      <c r="H49" s="24">
        <v>0</v>
      </c>
    </row>
    <row r="50" spans="1:8" s="5" customFormat="1" ht="27.75" customHeight="1">
      <c r="A50" s="19"/>
      <c r="B50" s="20" t="s">
        <v>101</v>
      </c>
      <c r="C50" s="20" t="s">
        <v>102</v>
      </c>
      <c r="D50" s="20"/>
      <c r="E50" s="21"/>
      <c r="F50" s="21"/>
      <c r="G50" s="21">
        <f>SUM(G51:G52)</f>
        <v>0</v>
      </c>
      <c r="H50" s="21">
        <v>0.2525292</v>
      </c>
    </row>
    <row r="51" spans="1:8" s="5" customFormat="1" ht="21" customHeight="1">
      <c r="A51" s="22">
        <v>30</v>
      </c>
      <c r="B51" s="23" t="s">
        <v>103</v>
      </c>
      <c r="C51" s="23" t="s">
        <v>104</v>
      </c>
      <c r="D51" s="23" t="s">
        <v>59</v>
      </c>
      <c r="E51" s="24">
        <v>27.72</v>
      </c>
      <c r="F51" s="24"/>
      <c r="G51" s="24">
        <f>F51*E51</f>
        <v>0</v>
      </c>
      <c r="H51" s="24">
        <v>0.2525292</v>
      </c>
    </row>
    <row r="52" spans="1:8" s="5" customFormat="1" ht="21" customHeight="1">
      <c r="A52" s="22">
        <v>31</v>
      </c>
      <c r="B52" s="23" t="s">
        <v>105</v>
      </c>
      <c r="C52" s="23" t="s">
        <v>106</v>
      </c>
      <c r="D52" s="23" t="s">
        <v>39</v>
      </c>
      <c r="E52" s="24">
        <v>0.253</v>
      </c>
      <c r="F52" s="24"/>
      <c r="G52" s="24">
        <f>F52*E52</f>
        <v>0</v>
      </c>
      <c r="H52" s="24">
        <v>0</v>
      </c>
    </row>
    <row r="53" spans="1:8" s="5" customFormat="1" ht="27.75" customHeight="1">
      <c r="A53" s="19"/>
      <c r="B53" s="20" t="s">
        <v>107</v>
      </c>
      <c r="C53" s="20" t="s">
        <v>108</v>
      </c>
      <c r="D53" s="20"/>
      <c r="E53" s="21"/>
      <c r="F53" s="21"/>
      <c r="G53" s="21">
        <f>SUM(G54:G57)</f>
        <v>0</v>
      </c>
      <c r="H53" s="21">
        <v>0.144864</v>
      </c>
    </row>
    <row r="54" spans="1:8" s="5" customFormat="1" ht="21" customHeight="1">
      <c r="A54" s="22">
        <v>33</v>
      </c>
      <c r="B54" s="23" t="s">
        <v>109</v>
      </c>
      <c r="C54" s="23" t="s">
        <v>110</v>
      </c>
      <c r="D54" s="23" t="s">
        <v>111</v>
      </c>
      <c r="E54" s="24">
        <v>137.28</v>
      </c>
      <c r="F54" s="24"/>
      <c r="G54" s="24">
        <f>F54*E54</f>
        <v>0</v>
      </c>
      <c r="H54" s="24">
        <v>0.006864</v>
      </c>
    </row>
    <row r="55" spans="1:8" s="5" customFormat="1" ht="21" customHeight="1">
      <c r="A55" s="25">
        <v>34</v>
      </c>
      <c r="B55" s="26" t="s">
        <v>112</v>
      </c>
      <c r="C55" s="26" t="s">
        <v>113</v>
      </c>
      <c r="D55" s="26" t="s">
        <v>39</v>
      </c>
      <c r="E55" s="27">
        <v>0.138</v>
      </c>
      <c r="F55" s="27"/>
      <c r="G55" s="27">
        <f>F55*E55</f>
        <v>0</v>
      </c>
      <c r="H55" s="27">
        <v>0.138</v>
      </c>
    </row>
    <row r="56" spans="1:8" s="5" customFormat="1" ht="21" customHeight="1">
      <c r="A56" s="22">
        <v>35</v>
      </c>
      <c r="B56" s="23" t="s">
        <v>114</v>
      </c>
      <c r="C56" s="23" t="s">
        <v>115</v>
      </c>
      <c r="D56" s="23" t="s">
        <v>111</v>
      </c>
      <c r="E56" s="24">
        <v>137.28</v>
      </c>
      <c r="F56" s="24"/>
      <c r="G56" s="24">
        <f>F56*E56</f>
        <v>0</v>
      </c>
      <c r="H56" s="24">
        <v>0</v>
      </c>
    </row>
    <row r="57" spans="1:8" s="5" customFormat="1" ht="21" customHeight="1">
      <c r="A57" s="22">
        <v>36</v>
      </c>
      <c r="B57" s="23" t="s">
        <v>116</v>
      </c>
      <c r="C57" s="23" t="s">
        <v>117</v>
      </c>
      <c r="D57" s="23" t="s">
        <v>39</v>
      </c>
      <c r="E57" s="24">
        <v>0.145</v>
      </c>
      <c r="F57" s="24"/>
      <c r="G57" s="24">
        <f>F57*E57</f>
        <v>0</v>
      </c>
      <c r="H57" s="24">
        <v>0</v>
      </c>
    </row>
    <row r="58" spans="1:8" s="5" customFormat="1" ht="27.75" customHeight="1">
      <c r="A58" s="19"/>
      <c r="B58" s="20" t="s">
        <v>118</v>
      </c>
      <c r="C58" s="20" t="s">
        <v>119</v>
      </c>
      <c r="D58" s="20"/>
      <c r="E58" s="21"/>
      <c r="F58" s="21"/>
      <c r="G58" s="21">
        <f>SUM(G59:G61)</f>
        <v>0</v>
      </c>
      <c r="H58" s="21">
        <v>3.8203</v>
      </c>
    </row>
    <row r="59" spans="1:8" s="5" customFormat="1" ht="21" customHeight="1">
      <c r="A59" s="22">
        <v>37</v>
      </c>
      <c r="B59" s="23" t="s">
        <v>120</v>
      </c>
      <c r="C59" s="23" t="s">
        <v>121</v>
      </c>
      <c r="D59" s="23" t="s">
        <v>59</v>
      </c>
      <c r="E59" s="24">
        <v>22</v>
      </c>
      <c r="F59" s="24"/>
      <c r="G59" s="24">
        <f>F59*E59</f>
        <v>0</v>
      </c>
      <c r="H59" s="24">
        <v>2.4475</v>
      </c>
    </row>
    <row r="60" spans="1:8" s="5" customFormat="1" ht="21" customHeight="1">
      <c r="A60" s="25">
        <v>38</v>
      </c>
      <c r="B60" s="26" t="s">
        <v>122</v>
      </c>
      <c r="C60" s="26" t="s">
        <v>123</v>
      </c>
      <c r="D60" s="26" t="s">
        <v>59</v>
      </c>
      <c r="E60" s="27">
        <v>22.88</v>
      </c>
      <c r="F60" s="27"/>
      <c r="G60" s="27">
        <f>F60*E60</f>
        <v>0</v>
      </c>
      <c r="H60" s="27">
        <v>1.3728</v>
      </c>
    </row>
    <row r="61" spans="1:8" s="5" customFormat="1" ht="12" customHeight="1">
      <c r="A61" s="22">
        <v>39</v>
      </c>
      <c r="B61" s="23" t="s">
        <v>124</v>
      </c>
      <c r="C61" s="23" t="s">
        <v>125</v>
      </c>
      <c r="D61" s="23" t="s">
        <v>39</v>
      </c>
      <c r="E61" s="24">
        <v>3.82</v>
      </c>
      <c r="F61" s="24"/>
      <c r="G61" s="24">
        <f>F61*E61</f>
        <v>0</v>
      </c>
      <c r="H61" s="24">
        <v>0</v>
      </c>
    </row>
    <row r="62" spans="1:8" s="5" customFormat="1" ht="27.75" customHeight="1">
      <c r="A62" s="19"/>
      <c r="B62" s="20" t="s">
        <v>126</v>
      </c>
      <c r="C62" s="20" t="s">
        <v>127</v>
      </c>
      <c r="D62" s="20"/>
      <c r="E62" s="21"/>
      <c r="F62" s="21"/>
      <c r="G62" s="21">
        <f>SUM(G63:G67)</f>
        <v>0</v>
      </c>
      <c r="H62" s="21">
        <v>0.022696</v>
      </c>
    </row>
    <row r="63" spans="1:8" s="5" customFormat="1" ht="21" customHeight="1">
      <c r="A63" s="22">
        <v>40</v>
      </c>
      <c r="B63" s="23" t="s">
        <v>128</v>
      </c>
      <c r="C63" s="23" t="s">
        <v>129</v>
      </c>
      <c r="D63" s="23" t="s">
        <v>59</v>
      </c>
      <c r="E63" s="24">
        <v>6</v>
      </c>
      <c r="F63" s="24"/>
      <c r="G63" s="24">
        <f>F63*E63</f>
        <v>0</v>
      </c>
      <c r="H63" s="24">
        <v>0.00144</v>
      </c>
    </row>
    <row r="64" spans="1:8" s="5" customFormat="1" ht="21" customHeight="1">
      <c r="A64" s="22">
        <v>41</v>
      </c>
      <c r="B64" s="23" t="s">
        <v>130</v>
      </c>
      <c r="C64" s="23" t="s">
        <v>131</v>
      </c>
      <c r="D64" s="23" t="s">
        <v>59</v>
      </c>
      <c r="E64" s="24">
        <v>6</v>
      </c>
      <c r="F64" s="24"/>
      <c r="G64" s="24">
        <f>F64*E64</f>
        <v>0</v>
      </c>
      <c r="H64" s="24">
        <v>0.00048</v>
      </c>
    </row>
    <row r="65" spans="1:8" s="5" customFormat="1" ht="21" customHeight="1">
      <c r="A65" s="22">
        <v>42</v>
      </c>
      <c r="B65" s="23" t="s">
        <v>132</v>
      </c>
      <c r="C65" s="23" t="s">
        <v>133</v>
      </c>
      <c r="D65" s="23" t="s">
        <v>59</v>
      </c>
      <c r="E65" s="24">
        <v>59.36</v>
      </c>
      <c r="F65" s="24"/>
      <c r="G65" s="24">
        <f>F65*E65</f>
        <v>0</v>
      </c>
      <c r="H65" s="24">
        <v>0.0065296</v>
      </c>
    </row>
    <row r="66" spans="1:8" s="5" customFormat="1" ht="21" customHeight="1">
      <c r="A66" s="22">
        <v>43</v>
      </c>
      <c r="B66" s="23" t="s">
        <v>134</v>
      </c>
      <c r="C66" s="23" t="s">
        <v>135</v>
      </c>
      <c r="D66" s="23" t="s">
        <v>59</v>
      </c>
      <c r="E66" s="24">
        <v>59.36</v>
      </c>
      <c r="F66" s="24"/>
      <c r="G66" s="24">
        <f>F66*E66</f>
        <v>0</v>
      </c>
      <c r="H66" s="24">
        <v>0.0130592</v>
      </c>
    </row>
    <row r="67" spans="1:8" s="5" customFormat="1" ht="21" customHeight="1">
      <c r="A67" s="22">
        <v>44</v>
      </c>
      <c r="B67" s="23" t="s">
        <v>136</v>
      </c>
      <c r="C67" s="23" t="s">
        <v>137</v>
      </c>
      <c r="D67" s="23" t="s">
        <v>59</v>
      </c>
      <c r="E67" s="24">
        <v>59.36</v>
      </c>
      <c r="F67" s="24"/>
      <c r="G67" s="24">
        <f>F67*E67</f>
        <v>0</v>
      </c>
      <c r="H67" s="24">
        <v>0.0011872</v>
      </c>
    </row>
    <row r="68" spans="1:8" s="5" customFormat="1" ht="30" customHeight="1">
      <c r="A68" s="16"/>
      <c r="B68" s="17" t="s">
        <v>138</v>
      </c>
      <c r="C68" s="17" t="s">
        <v>139</v>
      </c>
      <c r="D68" s="17"/>
      <c r="E68" s="18"/>
      <c r="F68" s="18"/>
      <c r="G68" s="18">
        <f>SUM(G69)</f>
        <v>0</v>
      </c>
      <c r="H68" s="18">
        <v>0</v>
      </c>
    </row>
    <row r="69" spans="1:8" s="5" customFormat="1" ht="21" customHeight="1">
      <c r="A69" s="22">
        <v>45</v>
      </c>
      <c r="B69" s="23" t="s">
        <v>140</v>
      </c>
      <c r="C69" s="23" t="s">
        <v>141</v>
      </c>
      <c r="D69" s="23" t="s">
        <v>142</v>
      </c>
      <c r="E69" s="24">
        <v>1</v>
      </c>
      <c r="F69" s="24"/>
      <c r="G69" s="24">
        <f>F69*E69</f>
        <v>0</v>
      </c>
      <c r="H69" s="24">
        <v>0</v>
      </c>
    </row>
    <row r="70" spans="1:8" s="5" customFormat="1" ht="30" customHeight="1">
      <c r="A70" s="28"/>
      <c r="B70" s="29"/>
      <c r="C70" s="29" t="s">
        <v>143</v>
      </c>
      <c r="D70" s="29"/>
      <c r="E70" s="30"/>
      <c r="F70" s="30"/>
      <c r="G70" s="31">
        <f>G28+G13+G68</f>
        <v>0</v>
      </c>
      <c r="H70" s="30">
        <v>21.68211764</v>
      </c>
    </row>
    <row r="71" spans="3:7" ht="13.5">
      <c r="C71" s="29" t="s">
        <v>144</v>
      </c>
      <c r="G71" s="31">
        <f>G70*1.2</f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dcterms:modified xsi:type="dcterms:W3CDTF">2021-01-12T12:14:44Z</dcterms:modified>
  <cp:category/>
  <cp:version/>
  <cp:contentType/>
  <cp:contentStatus/>
</cp:coreProperties>
</file>