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35" windowHeight="8955"/>
  </bookViews>
  <sheets>
    <sheet name="01 výkaz výmer" sheetId="1" r:id="rId1"/>
  </sheets>
  <definedNames>
    <definedName name="_xlnm.Print_Titles" localSheetId="0">'01 výkaz výmer'!$10:$12</definedName>
  </definedNames>
  <calcPr calcId="125725" iterateCount="1"/>
</workbook>
</file>

<file path=xl/calcChain.xml><?xml version="1.0" encoding="utf-8"?>
<calcChain xmlns="http://schemas.openxmlformats.org/spreadsheetml/2006/main">
  <c r="G141" i="1"/>
  <c r="G140" s="1"/>
  <c r="G138"/>
  <c r="G137"/>
  <c r="G136" s="1"/>
  <c r="G135"/>
  <c r="G134"/>
  <c r="G133"/>
  <c r="G132"/>
  <c r="G131" s="1"/>
  <c r="G130"/>
  <c r="G129"/>
  <c r="G128"/>
  <c r="G127"/>
  <c r="G126" s="1"/>
  <c r="G125"/>
  <c r="G124"/>
  <c r="G123" s="1"/>
  <c r="G122"/>
  <c r="G121"/>
  <c r="G120"/>
  <c r="G119"/>
  <c r="G118"/>
  <c r="G117"/>
  <c r="G116" s="1"/>
  <c r="G115"/>
  <c r="G114"/>
  <c r="G113"/>
  <c r="G112"/>
  <c r="G111"/>
  <c r="G110"/>
  <c r="G109"/>
  <c r="G108"/>
  <c r="G107"/>
  <c r="G106"/>
  <c r="G105"/>
  <c r="G104" s="1"/>
  <c r="G103"/>
  <c r="G102"/>
  <c r="G101"/>
  <c r="G100"/>
  <c r="G99"/>
  <c r="G98"/>
  <c r="G97"/>
  <c r="G96"/>
  <c r="G95" s="1"/>
  <c r="G94"/>
  <c r="G93"/>
  <c r="G92"/>
  <c r="G91"/>
  <c r="G90"/>
  <c r="G89"/>
  <c r="G88"/>
  <c r="G87"/>
  <c r="G86" s="1"/>
  <c r="G85"/>
  <c r="G84"/>
  <c r="G83" s="1"/>
  <c r="G82"/>
  <c r="G81"/>
  <c r="G80"/>
  <c r="G79"/>
  <c r="G78"/>
  <c r="G77"/>
  <c r="G76"/>
  <c r="G75"/>
  <c r="G74"/>
  <c r="G73"/>
  <c r="G72"/>
  <c r="G71" s="1"/>
  <c r="G70"/>
  <c r="G69" s="1"/>
  <c r="G68"/>
  <c r="G67"/>
  <c r="G66"/>
  <c r="G65" s="1"/>
  <c r="G64"/>
  <c r="G63"/>
  <c r="G62"/>
  <c r="G61" s="1"/>
  <c r="G59"/>
  <c r="G58" s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 s="1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 s="1"/>
  <c r="G18"/>
  <c r="G17"/>
  <c r="G16"/>
  <c r="G15"/>
  <c r="G14" s="1"/>
  <c r="G142" l="1"/>
</calcChain>
</file>

<file path=xl/sharedStrings.xml><?xml version="1.0" encoding="utf-8"?>
<sst xmlns="http://schemas.openxmlformats.org/spreadsheetml/2006/main" count="391" uniqueCount="287">
  <si>
    <t>Stavba:   Zmena zdroja vykurovania v MŠ Krušetnica</t>
  </si>
  <si>
    <t>Objednávateľ:   Obec Krušetnica</t>
  </si>
  <si>
    <t xml:space="preserve">Zhotoviteľ:   </t>
  </si>
  <si>
    <t>Spracoval:   Ing. Florek</t>
  </si>
  <si>
    <t xml:space="preserve">Miesto:  </t>
  </si>
  <si>
    <t>Dátum:   27. 11. 2020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</si>
  <si>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</si>
  <si>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</si>
  <si>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</si>
  <si>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</si>
  <si>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</si>
  <si>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</si>
  <si>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</si>
  <si>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</si>
  <si>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</si>
  <si>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</si>
  <si>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</si>
  <si>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</si>
  <si>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</si>
  <si>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</si>
  <si>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</si>
  <si>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</si>
  <si>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</si>
  <si>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</si>
  <si>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Zvislé a kompletné konštrukcie   </t>
  </si>
  <si>
    <t>310239211</t>
  </si>
  <si>
    <t xml:space="preserve">Zamurovanie otvoru s plochou nad 1 do 4m2 v murive nadzákladného tehlami na maltu vápennocementovú   </t>
  </si>
  <si>
    <t>m3</t>
  </si>
  <si>
    <t>316381216</t>
  </si>
  <si>
    <t xml:space="preserve">Krycie dosky komínov a ventilácií z bet. C 16/20, s debnením,výstužou a poterom, s presahom, hr. nad 80 do 100 mm   </t>
  </si>
  <si>
    <t>m2</t>
  </si>
  <si>
    <t>317166152</t>
  </si>
  <si>
    <t xml:space="preserve">Samonosný preklad PORFIX, šírky 150 mm, výšky 250 mm, dĺžky 1200 mm   </t>
  </si>
  <si>
    <t>ks</t>
  </si>
  <si>
    <t>342273150</t>
  </si>
  <si>
    <t xml:space="preserve">Priečky z tvárnic PORFIX hr. 150 mm P2-500 hladkých, na MVC a lepidlo PORFIX (150x250x500)   </t>
  </si>
  <si>
    <t xml:space="preserve">Úpravy povrchov, podlahy, osadenie   </t>
  </si>
  <si>
    <t>611461113</t>
  </si>
  <si>
    <t xml:space="preserve">Príprava vnútorného podkladu stropov BAUMIT, penetračný náter Baumit BetonPrimer   </t>
  </si>
  <si>
    <t>611461181</t>
  </si>
  <si>
    <t xml:space="preserve">Vnútorná omietka stropov štuková BAUMIT, strojné miešanie, ručné nanášanie, VivaMaxima, hr. 3 mm   </t>
  </si>
  <si>
    <t>611481119</t>
  </si>
  <si>
    <t xml:space="preserve">Potiahnutie vnútorných stropov sklotextílnou mriežkou s celoplošným prilepením   </t>
  </si>
  <si>
    <t>612465115</t>
  </si>
  <si>
    <t xml:space="preserve">Príprava vnútorného podkladu stien BAUMIT, penetračný náter Baumit BetonKontakt   </t>
  </si>
  <si>
    <t>612465181</t>
  </si>
  <si>
    <t xml:space="preserve">Vnútorná omietka stien štuková BAUMIT, strojné miešanie, ručné nanášanie, VivaMaxima, hr. 3 mm   </t>
  </si>
  <si>
    <t>612481119</t>
  </si>
  <si>
    <t xml:space="preserve">Potiahnutie vnútorných stien sklotextílnou mriežkou s celoplošným prilepením   </t>
  </si>
  <si>
    <t>622464222</t>
  </si>
  <si>
    <t xml:space="preserve">Vonkajšia omietka stien tenkovrstvová BAUMIT, silikátová, Baumit SilikatTop, škrabaná, hr. 2 mm   </t>
  </si>
  <si>
    <t>625251253</t>
  </si>
  <si>
    <t xml:space="preserve">Kontaktný zatepľovací systém hr. 100 mm BAUMIT OPEN - štandardné riešenie (biely EPS-F), zatĺkacie kotvy   </t>
  </si>
  <si>
    <t>625251273</t>
  </si>
  <si>
    <t xml:space="preserve">Kontaktný zatepľovací systém ostenia hr. 30 mm BAUMIT OPEN - štandardné riešenie (biely EPS-F)   </t>
  </si>
  <si>
    <t>625251404</t>
  </si>
  <si>
    <t xml:space="preserve">Kontaktný zatepľovací systém hr. 80 mm BAUMIT STAR - riešenie pre sokel (XPS), zatĺkacie kotvy   </t>
  </si>
  <si>
    <t>631313611</t>
  </si>
  <si>
    <t xml:space="preserve">Mazanina z betónu prostého (m3) tr. C 16/20 hr.nad 80 do 120 mm   </t>
  </si>
  <si>
    <t>631362021</t>
  </si>
  <si>
    <t xml:space="preserve">Výstuž mazanín z betónov (z kameniva) a z ľahkých betónov zo zváraných sietí z drôtov typu KARI   </t>
  </si>
  <si>
    <t>t</t>
  </si>
  <si>
    <t>631501111</t>
  </si>
  <si>
    <t xml:space="preserve">Násyp s utlačením a urovnaním povrchu z kameniva ťaženého hrubého a drobného   </t>
  </si>
  <si>
    <t>632457528</t>
  </si>
  <si>
    <t xml:space="preserve">Cementová samonivelizačná hmota Weber - Terranova, weber.floor 4150, triedy CT-C25-F5, hr. 25 mm   </t>
  </si>
  <si>
    <t>642944121</t>
  </si>
  <si>
    <t xml:space="preserve">Dodatočná montáž oceľovej dverovej zárubne, plochy otvoru do 2,5 m2   </t>
  </si>
  <si>
    <t>553310008900</t>
  </si>
  <si>
    <t xml:space="preserve">Zárubňa oceľová CgU šxvxhr 900x1970x160 mm L   </t>
  </si>
  <si>
    <t>553310008700</t>
  </si>
  <si>
    <t xml:space="preserve">Zárubňa oceľová CgU šxvxhr 800x1970x160 mm L   </t>
  </si>
  <si>
    <t>553310008400</t>
  </si>
  <si>
    <t xml:space="preserve">Zárubňa oceľová CgU šxvxhr 600x1970x160 mm P   </t>
  </si>
  <si>
    <t>9</t>
  </si>
  <si>
    <t xml:space="preserve">Ostatné konštrukcie a práce-búranie   </t>
  </si>
  <si>
    <t>941955002</t>
  </si>
  <si>
    <t xml:space="preserve">Lešenie ľahké pracovné pomocné s výškou lešeňovej podlahy nad 1,20 do 1,90 m   </t>
  </si>
  <si>
    <t>953945111</t>
  </si>
  <si>
    <t xml:space="preserve">BAUMIT Rohová lišta hliníková   </t>
  </si>
  <si>
    <t>m</t>
  </si>
  <si>
    <t>953995115</t>
  </si>
  <si>
    <t xml:space="preserve">BAUMIT Nadokenná lišta s odkvapovým nosom (PVC)   </t>
  </si>
  <si>
    <t>953995184</t>
  </si>
  <si>
    <t xml:space="preserve">BAUMIT Okenný a dverový dilatačný profil (plastový)   </t>
  </si>
  <si>
    <t>962032631</t>
  </si>
  <si>
    <t xml:space="preserve">Búranie komínov. muriva z tehál nad strechou na akúkoľvek maltu x,  -1,63300t   </t>
  </si>
  <si>
    <t>965042141</t>
  </si>
  <si>
    <t xml:space="preserve">Búranie podkladov pod dlažby, liatych dlažieb a mazanín,betón alebo liaty asfalt hr.do 100 mm, plochy nad 4 m2 -2,20000t   </t>
  </si>
  <si>
    <t>968061112</t>
  </si>
  <si>
    <t xml:space="preserve">Vyvesenie dreveného okenného krídla do suti plochy do 1, 5 m2, -0,01200t   </t>
  </si>
  <si>
    <t>968061115</t>
  </si>
  <si>
    <t xml:space="preserve">Demontáž okien drevených, 1 bm obvodu - 0,008t   </t>
  </si>
  <si>
    <t>968071125</t>
  </si>
  <si>
    <t xml:space="preserve">Vyvesenie kovového dverného krídla do suti plochy do 2 m2   </t>
  </si>
  <si>
    <t>968072455</t>
  </si>
  <si>
    <t xml:space="preserve">Vybúranie kovových dverových zárubní plochy do 2 m2,  -0,07600t   </t>
  </si>
  <si>
    <t>971046005</t>
  </si>
  <si>
    <t xml:space="preserve">Jadrové vrty diamantovými korunkami do D 60 mm do stien - betónových, obkladov -0,00006t   </t>
  </si>
  <si>
    <t>cm</t>
  </si>
  <si>
    <t>973031616</t>
  </si>
  <si>
    <t xml:space="preserve">Vysekanie kapsy pre klátiky a krabice, veľkosti do 100x100x50 mm,  -0,00100t   </t>
  </si>
  <si>
    <t>974031121</t>
  </si>
  <si>
    <t xml:space="preserve">Vysekanie rýh v akomkoľvek murive tehlovom na akúkoľvek maltu do hĺbky 30 mm a š. do 30 mm,  -0,00200 t   </t>
  </si>
  <si>
    <t>974031132</t>
  </si>
  <si>
    <t xml:space="preserve">Vysekanie rýh v akomkoľvek murive tehlovom na akúkoľvek maltu do hĺbky 50 mm a š. do 70 mm,  -0,00600t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</si>
  <si>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</si>
  <si>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</si>
  <si>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</si>
  <si>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</si>
  <si>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</si>
  <si>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</si>
  <si>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</si>
  <si>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</si>
  <si>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979089612</t>
  </si>
  <si>
    <t xml:space="preserve">Poplatok za skladovanie - iné odpady zo stavieb a demolácií (17 09), ostatné   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</si>
  <si>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</si>
  <si>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</si>
  <si>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</si>
  <si>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</si>
  <si>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>PSV</t>
  </si>
  <si>
    <t xml:space="preserve">Práce a dodávky PSV   </t>
  </si>
  <si>
    <t>713</t>
  </si>
  <si>
    <t xml:space="preserve">Izolácie tepelné   </t>
  </si>
  <si>
    <t>713111111</t>
  </si>
  <si>
    <t xml:space="preserve">Montáž tepelnej izolácie stropov minerálnou vlnou, vrchom kladenou voľne   </t>
  </si>
  <si>
    <t>631440001300</t>
  </si>
  <si>
    <t xml:space="preserve">Doska ISOVER ORSTROP hrúbka 100 mm z kamennej vlny pre podhľady a nezaťažené stropy a podlahy   </t>
  </si>
  <si>
    <t>998713101</t>
  </si>
  <si>
    <t xml:space="preserve">Presun hmôt pre izolácie tepelné v objektoch výšky do 6 m   </t>
  </si>
  <si>
    <t>721</t>
  </si>
  <si>
    <t xml:space="preserve">Zdravotechnika -  vnútorná kanalizácia   </t>
  </si>
  <si>
    <t>721171106</t>
  </si>
  <si>
    <t xml:space="preserve">Potrubie z PVC - U odpadové ležaté hrdlové D 50 x1, 8   </t>
  </si>
  <si>
    <t>721171109</t>
  </si>
  <si>
    <t xml:space="preserve">Potrubie z PVC - U odpadové ležaté hrdlové D 110x2, 2   </t>
  </si>
  <si>
    <t>721173205</t>
  </si>
  <si>
    <t xml:space="preserve">Potrubie z PVC - U odpadné pripájacie D 50x1, 8   </t>
  </si>
  <si>
    <t>722</t>
  </si>
  <si>
    <t xml:space="preserve">Zdravotechnika - vnútorný vodovod   </t>
  </si>
  <si>
    <t>722172111</t>
  </si>
  <si>
    <t xml:space="preserve">Potrubie z plastických rúr PP-R D20/2.8 - PN16, polyfúznym zváraním   </t>
  </si>
  <si>
    <t>725</t>
  </si>
  <si>
    <t xml:space="preserve">Zdravotechnika - zariaď. predmety   </t>
  </si>
  <si>
    <t>725110811</t>
  </si>
  <si>
    <t xml:space="preserve">Demontáž záchoda splachovacieho s nádržou alebo s tlakovým splachovačom,  -0,01933t   </t>
  </si>
  <si>
    <t>súb.</t>
  </si>
  <si>
    <t>725119308</t>
  </si>
  <si>
    <t xml:space="preserve">Montáž záchodovej misy kombinovanej s zvislým odpadom   </t>
  </si>
  <si>
    <t>642340001100</t>
  </si>
  <si>
    <t xml:space="preserve">Kombinované WC keramické ZETA, rozmer 645x355x760 mm, hlboké splachovanie,  bočné napúštanie,   </t>
  </si>
  <si>
    <t>642340001000</t>
  </si>
  <si>
    <t xml:space="preserve">Kombinované WC keramické detské   </t>
  </si>
  <si>
    <t>725210821</t>
  </si>
  <si>
    <t xml:space="preserve">Demontáž umývadiel alebo umývadielok bez výtokovej armatúry,  -0,01946t   </t>
  </si>
  <si>
    <t>725219401</t>
  </si>
  <si>
    <t xml:space="preserve">Montáž umývadla na skrutky do muriva, bez výtokovej armatúry   </t>
  </si>
  <si>
    <t>642110006100</t>
  </si>
  <si>
    <t xml:space="preserve">Umývadlo keramické ZETA-50, rozmer 440x550x205 mm, biela, JIKA   </t>
  </si>
  <si>
    <t>725220831</t>
  </si>
  <si>
    <t xml:space="preserve">Demontáž vane plechovej,  -0.09510t   </t>
  </si>
  <si>
    <t>725819201</t>
  </si>
  <si>
    <t xml:space="preserve">Montáž ventilu nástenného G 1/2   </t>
  </si>
  <si>
    <t>725829201</t>
  </si>
  <si>
    <t xml:space="preserve">Montáž batérie umývadlovej a drezovej nástennej pákovej, alebo klasickej   </t>
  </si>
  <si>
    <t>551450000200</t>
  </si>
  <si>
    <t xml:space="preserve">Batéria drezová nástenná Logo Neo DN 15, jednopáková, chróm, KLUDI   </t>
  </si>
  <si>
    <t>731</t>
  </si>
  <si>
    <t xml:space="preserve">Ústredné kúrenie, kotolne   </t>
  </si>
  <si>
    <t>731200815</t>
  </si>
  <si>
    <t xml:space="preserve">Demontáž kotla oceľového na tuhé palivá s výkonom nad 25 do 40 kW na ďalšie použitie s presunom do 10 m,   -0,30625t   </t>
  </si>
  <si>
    <t>731240010</t>
  </si>
  <si>
    <t xml:space="preserve">Montáž kotla oceľového na tuhé palivo výkon 24-32 kW s pripojením do systému a napojením na komín   </t>
  </si>
  <si>
    <t>762</t>
  </si>
  <si>
    <t xml:space="preserve">Konštrukcie tesárske   </t>
  </si>
  <si>
    <t>762331811</t>
  </si>
  <si>
    <t xml:space="preserve">Demontáž viazaných konštrukcií krovov so sklonom do 60°, prierez. plochy do 120 cm2,  -0.00800t   </t>
  </si>
  <si>
    <t>762332110</t>
  </si>
  <si>
    <t xml:space="preserve">Montáž viazaných konštrukcií krovov striech z reziva priemernej plochy do 120 cm2   </t>
  </si>
  <si>
    <t>762332120</t>
  </si>
  <si>
    <t xml:space="preserve">Montáž viazaných konštrukcií krovov striech z reziva priemernej plochy 120-224 cm2   </t>
  </si>
  <si>
    <t>605420000100</t>
  </si>
  <si>
    <t xml:space="preserve">Rezivo stavebné zo smreku - hranoly hranené, stredové rezivo EBW hr. 100 mm, š. 100 mm, dĺ. 4000-5000 mm   </t>
  </si>
  <si>
    <t>762341003</t>
  </si>
  <si>
    <t xml:space="preserve">Montáž debnenia jednoduchých striech, na krokvy a kontralaty z dosiek s vetracou medzerou   </t>
  </si>
  <si>
    <t>605110009800</t>
  </si>
  <si>
    <t xml:space="preserve">Dosky a fošne zo smreku neopracované omietané akosť I hr. 24-32 mm, š. 60-160 mm   </t>
  </si>
  <si>
    <t>762341811</t>
  </si>
  <si>
    <t xml:space="preserve">Demontáž debnenia striech rovných, oblúkových do 60°, z dosiek hrubých, hobľovaných,  -0.01600t   </t>
  </si>
  <si>
    <t>998762102</t>
  </si>
  <si>
    <t xml:space="preserve">Presun hmôt pre konštrukcie tesárske v objektoch výšky do 12 m   </t>
  </si>
  <si>
    <t>764</t>
  </si>
  <si>
    <t xml:space="preserve">Konštrukcie klampiarske   </t>
  </si>
  <si>
    <t>764311822</t>
  </si>
  <si>
    <t xml:space="preserve">Demontáž krytiny hladkej strešnej z tabúľ 2000 x 1000 mm, so sklonom do 30st.,  -0,00732t   </t>
  </si>
  <si>
    <t>764313281</t>
  </si>
  <si>
    <t xml:space="preserve">Krytiny hladké z pozinkovaného farbeného PZf plechu, zo zvitkov šírky 670 mm, sklon do 30°   </t>
  </si>
  <si>
    <t>764352425</t>
  </si>
  <si>
    <t xml:space="preserve">Žľaby z pozinkovaného farbeného PZf plechu, pododkvapové polkruhové r.š. 280 mm   </t>
  </si>
  <si>
    <t>764359412</t>
  </si>
  <si>
    <t xml:space="preserve">Kotlík kónický z pozinkovaného farbeného PZf plechu, pre rúry s priemerom od 100 do 125 mm   </t>
  </si>
  <si>
    <t>764391410</t>
  </si>
  <si>
    <t xml:space="preserve">Záveterná lišta z pozinkovaného farbeného PZf plechu, r.š. 250 mm   </t>
  </si>
  <si>
    <t>764393430</t>
  </si>
  <si>
    <t xml:space="preserve">Hrebeň strechy z pozinkovaného farbeného PZf plechu, r.š. 400 mm   </t>
  </si>
  <si>
    <t>764454454</t>
  </si>
  <si>
    <t xml:space="preserve">Zvodové rúry z pozinkovaného farbeného PZf plechu, kruhové priemer 120 mm   </t>
  </si>
  <si>
    <t>998764101</t>
  </si>
  <si>
    <t xml:space="preserve">Presun hmôt pre konštrukcie klampiarske v objektoch výšky do 6 m   </t>
  </si>
  <si>
    <t>766</t>
  </si>
  <si>
    <t xml:space="preserve">Konštrukcie stolárske   </t>
  </si>
  <si>
    <t>766421213</t>
  </si>
  <si>
    <t xml:space="preserve">Montáž obloženia podhľadov rovných palubovkami na pero a drážku z mäkkého dreva, š. nad 80 do 100 mm   </t>
  </si>
  <si>
    <t>611920007100</t>
  </si>
  <si>
    <t xml:space="preserve">Drevený obklad tatranský profil, hrxš 19x121 mm, dĺžka 4000-5000 mm, interiér/exteriér, smrek A/B, JAF HOLZ   </t>
  </si>
  <si>
    <t>766427112</t>
  </si>
  <si>
    <t xml:space="preserve">Montáž obloženia podhľadov, podkladový rošt   </t>
  </si>
  <si>
    <t>605120000200</t>
  </si>
  <si>
    <t xml:space="preserve">Hranoly zo smreku neopracované hranené akosť II, prierez 25-75 cm2, dĺ. 2000-3750 mm   </t>
  </si>
  <si>
    <t>766621081</t>
  </si>
  <si>
    <t xml:space="preserve">Montáž okna plastového na PUR penu   </t>
  </si>
  <si>
    <t>611410005300</t>
  </si>
  <si>
    <t xml:space="preserve">Plastové okno jednokrídlové OS, vxš 600x600 mm, izolačné trojsklo, systém GEALAN 9000, 6 komorový profil, AB TEAM   </t>
  </si>
  <si>
    <t>611410008700</t>
  </si>
  <si>
    <t xml:space="preserve">Plastové okno dvojkrídlové OS+O, vxš 1200x1500 mm, izolačné trojsklo, systém GEALAN 9000, 6 komorový profil, AB TEAM   </t>
  </si>
  <si>
    <t>766662112</t>
  </si>
  <si>
    <t xml:space="preserve">Montáž dverového krídla otočného jednokrídlového poldrážkového, do existujúcej zárubne, vrátane kovania   </t>
  </si>
  <si>
    <t>549150000600</t>
  </si>
  <si>
    <t xml:space="preserve">Kľučka dverová 2x, 2x rozeta BB, FAB, nehrdzavejúca oceľ, povrch nerez brúsený, SAPELI   </t>
  </si>
  <si>
    <t>611610000400</t>
  </si>
  <si>
    <t xml:space="preserve">Dvere vnútorné jednokrídlové, šírka 600-900 mm, výplň papierová voština, povrch fólia M10, plné, SAPELI   </t>
  </si>
  <si>
    <t>998766101</t>
  </si>
  <si>
    <t xml:space="preserve">Presun hmot pre konštrukcie stolárske v objektoch výšky do 6 m   </t>
  </si>
  <si>
    <t>767</t>
  </si>
  <si>
    <t xml:space="preserve">Konštrukcie doplnkové kovové   </t>
  </si>
  <si>
    <t>767212801</t>
  </si>
  <si>
    <t xml:space="preserve">Demontáž oceľových  schodov            -0,053t   </t>
  </si>
  <si>
    <t>767641110</t>
  </si>
  <si>
    <t xml:space="preserve">Montáž kovového dverového krídla otočného jednokrídlového, do existujúcej zárubne, vrátane kovania   </t>
  </si>
  <si>
    <t>553410014800</t>
  </si>
  <si>
    <t xml:space="preserve">Dvere kovové 900x1970 mm L otočné jednostranné vlysové  so zámkom FAB   </t>
  </si>
  <si>
    <t>767646520</t>
  </si>
  <si>
    <t xml:space="preserve">Montáž dverí kovových - hliníkových, vchodových, 1 m obvodu dverí   </t>
  </si>
  <si>
    <t>553410032100</t>
  </si>
  <si>
    <t xml:space="preserve">Dvere hliníkové vchodové jednokrídlové otočné 1000x2000 mm, bezpečnostný zámok   </t>
  </si>
  <si>
    <t>771</t>
  </si>
  <si>
    <t xml:space="preserve">Podlahy z dlaždíc   </t>
  </si>
  <si>
    <t>771541115</t>
  </si>
  <si>
    <t xml:space="preserve">Montáž podláh z dlaždíc gres kladených do tmelu veľ. 300 x 300 mm   </t>
  </si>
  <si>
    <t>597740001900</t>
  </si>
  <si>
    <t xml:space="preserve">Dlaždice keramické TAURUS GRANIT leštené, lxvxhr 295x295x8 mm, farba 61 SL Tunis, RAKO   </t>
  </si>
  <si>
    <t>781</t>
  </si>
  <si>
    <t xml:space="preserve">Obklady   </t>
  </si>
  <si>
    <t>781445017</t>
  </si>
  <si>
    <t xml:space="preserve">Montáž obkladov vnútor. stien z obkladačiek kladených do tmelu veľ. 300x200 mm   </t>
  </si>
  <si>
    <t>597640000700</t>
  </si>
  <si>
    <t xml:space="preserve">Obkladačky keramické glazované jednofarebné hladké lxv 300x200x14 mm   </t>
  </si>
  <si>
    <t>781731030</t>
  </si>
  <si>
    <t xml:space="preserve">Montáž obkladov vonk. stien z obkladačiek Vaspo   </t>
  </si>
  <si>
    <t>596350000100</t>
  </si>
  <si>
    <t xml:space="preserve">Obkladačky z umelého kameňa Vaspo   </t>
  </si>
  <si>
    <t>783</t>
  </si>
  <si>
    <t xml:space="preserve">Nátery   </t>
  </si>
  <si>
    <t>783222100</t>
  </si>
  <si>
    <t xml:space="preserve">Nátery kov.stav.doplnk.konštr. syntetické farby šedej na vzduchu schnúce dvojnásobné - 70µm   </t>
  </si>
  <si>
    <t>783226100</t>
  </si>
  <si>
    <t xml:space="preserve">Nátery kov.stav.doplnk.konštr. syntetické na vzduchu schnúce základný - 35µm   </t>
  </si>
  <si>
    <t>783726100</t>
  </si>
  <si>
    <t xml:space="preserve">Nátery tesárskych konštrukcií syntetické lazurovacím lakom 1x lakovaním   </t>
  </si>
  <si>
    <t>783782203</t>
  </si>
  <si>
    <t xml:space="preserve">Nátery tesárskych konštrukcií povrchová impregnácia Bochemitom QB   </t>
  </si>
  <si>
    <t>784</t>
  </si>
  <si>
    <t xml:space="preserve">Maľby   </t>
  </si>
  <si>
    <t>784401801</t>
  </si>
  <si>
    <t xml:space="preserve">Odstránenie malieb obrúsením a oprášením, výšky do 3,80 m   </t>
  </si>
  <si>
    <t>784424271</t>
  </si>
  <si>
    <t xml:space="preserve">Maľby vápenné dvojnásobné ručne nanášané, tónované s bielym stropom na podklad jemnozrnný do 3,80 m   </t>
  </si>
  <si>
    <t>M</t>
  </si>
  <si>
    <t xml:space="preserve">Práce a dodávky M   </t>
  </si>
  <si>
    <t>HZS</t>
  </si>
  <si>
    <t xml:space="preserve">Hodinové zúčtovacie sadzby   </t>
  </si>
  <si>
    <t>HZS000114</t>
  </si>
  <si>
    <t xml:space="preserve">Stavebno montážne práce najnáročnejšie na odbornosť - revízia elektroinštalácie a bleskozvodu   </t>
  </si>
  <si>
    <t>hod</t>
  </si>
  <si>
    <t xml:space="preserve">Celkom   </t>
  </si>
  <si>
    <t>Výkaz výmer</t>
  </si>
  <si>
    <t>Objekt: SO 01 Stavebná časť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</si>
</sst>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0;\-#,##0.000"/>
  </numFmts>
  <fonts count="11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/>
      <protection locked="0"/>
    </xf>
  </cellStyleXfs>
  <cellXfs count="35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5" fontId="7" fillId="0" borderId="0" xfId="0" applyNumberFormat="1" applyFont="1" applyAlignment="1">
      <alignment horizontal="right"/>
      <protection locked="0"/>
    </xf>
    <xf numFmtId="164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5" fontId="8" fillId="0" borderId="0" xfId="0" applyNumberFormat="1" applyFont="1" applyAlignment="1">
      <alignment horizontal="right"/>
      <protection locked="0"/>
    </xf>
    <xf numFmtId="164" fontId="4" fillId="0" borderId="1" xfId="0" applyNumberFormat="1" applyFont="1" applyBorder="1" applyAlignment="1">
      <alignment horizontal="center"/>
      <protection locked="0"/>
    </xf>
    <xf numFmtId="0" fontId="4" fillId="0" borderId="1" xfId="0" applyFont="1" applyBorder="1" applyAlignment="1">
      <alignment horizontal="left" wrapText="1"/>
      <protection locked="0"/>
    </xf>
    <xf numFmtId="165" fontId="4" fillId="0" borderId="1" xfId="0" applyNumberFormat="1" applyFont="1" applyBorder="1" applyAlignment="1">
      <alignment horizontal="right"/>
      <protection locked="0"/>
    </xf>
    <xf numFmtId="164" fontId="9" fillId="0" borderId="1" xfId="0" applyNumberFormat="1" applyFont="1" applyBorder="1" applyAlignment="1">
      <alignment horizontal="center"/>
      <protection locked="0"/>
    </xf>
    <xf numFmtId="0" fontId="9" fillId="0" borderId="1" xfId="0" applyFont="1" applyBorder="1" applyAlignment="1">
      <alignment horizontal="left" wrapText="1"/>
      <protection locked="0"/>
    </xf>
    <xf numFmtId="165" fontId="9" fillId="0" borderId="1" xfId="0" applyNumberFormat="1" applyFont="1" applyBorder="1" applyAlignment="1">
      <alignment horizontal="right"/>
      <protection locked="0"/>
    </xf>
    <xf numFmtId="164" fontId="10" fillId="0" borderId="0" xfId="0" applyNumberFormat="1" applyFont="1" applyAlignment="1">
      <alignment horizontal="center"/>
      <protection locked="0"/>
    </xf>
    <xf numFmtId="0" fontId="10" fillId="0" borderId="0" xfId="0" applyFont="1" applyAlignment="1">
      <alignment horizontal="left" wrapText="1"/>
      <protection locked="0"/>
    </xf>
    <xf numFmtId="165" fontId="10" fillId="0" borderId="0" xfId="0" applyNumberFormat="1" applyFont="1" applyAlignment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showGridLines="0" tabSelected="1" workbookViewId="0">
      <selection activeCell="C18" sqref="C18"/>
    </sheetView>
  </sheetViews>
  <sheetFormatPr defaultColWidth="13.1640625" defaultRowHeight="9.6" customHeight="1"/>
  <cols>
    <col min="1" max="1" width="5" style="2" customWidth="1"/>
    <col min="2" max="2" width="20.5" style="3" customWidth="1"/>
    <col min="3" max="3" width="62.33203125" style="3" customWidth="1"/>
    <col min="4" max="4" width="4.83203125" style="3" customWidth="1"/>
    <col min="5" max="5" width="14.1640625" style="4" customWidth="1"/>
    <col min="6" max="6" width="14.33203125" style="4" customWidth="1"/>
    <col min="7" max="7" width="21.6640625" style="4" customWidth="1"/>
    <col min="8" max="8" width="17.33203125" style="4" customWidth="1"/>
    <col min="9" max="16384" width="13.1640625" style="1"/>
  </cols>
  <sheetData>
    <row r="1" spans="1:8" s="5" customFormat="1" ht="27.6" customHeight="1">
      <c r="A1" s="31" t="s">
        <v>285</v>
      </c>
      <c r="B1" s="32"/>
      <c r="C1" s="32"/>
      <c r="D1" s="32"/>
      <c r="E1" s="32"/>
      <c r="F1" s="32"/>
      <c r="G1" s="32"/>
      <c r="H1" s="32"/>
    </row>
    <row r="2" spans="1:8" s="5" customFormat="1" ht="12.6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s="5" customFormat="1" ht="12.6" customHeight="1">
      <c r="A3" s="6" t="s">
        <v>286</v>
      </c>
      <c r="B3" s="7"/>
      <c r="C3" s="7"/>
      <c r="D3" s="7"/>
      <c r="E3" s="7"/>
      <c r="F3" s="7"/>
      <c r="G3" s="7"/>
      <c r="H3" s="7"/>
    </row>
    <row r="4" spans="1:8" s="5" customFormat="1" ht="13.15" customHeight="1">
      <c r="A4" s="8"/>
      <c r="B4" s="6"/>
      <c r="C4" s="8"/>
      <c r="D4" s="9"/>
      <c r="E4" s="9"/>
      <c r="F4" s="9"/>
      <c r="G4" s="9"/>
      <c r="H4" s="9"/>
    </row>
    <row r="5" spans="1:8" s="5" customFormat="1" ht="6.6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.6" customHeight="1">
      <c r="A6" s="7" t="s">
        <v>1</v>
      </c>
      <c r="B6" s="7"/>
      <c r="C6" s="7"/>
      <c r="D6" s="7"/>
      <c r="E6" s="7"/>
      <c r="F6" s="7"/>
      <c r="G6" s="7"/>
      <c r="H6" s="7"/>
    </row>
    <row r="7" spans="1:8" s="5" customFormat="1" ht="13.15" customHeight="1">
      <c r="A7" s="7" t="s">
        <v>2</v>
      </c>
      <c r="B7" s="7"/>
      <c r="C7" s="7"/>
      <c r="D7" s="7"/>
      <c r="E7" s="7" t="s">
        <v>3</v>
      </c>
      <c r="F7" s="7"/>
      <c r="G7" s="7"/>
      <c r="H7" s="7"/>
    </row>
    <row r="8" spans="1:8" s="5" customFormat="1" ht="13.15" customHeight="1">
      <c r="A8" s="33" t="s">
        <v>4</v>
      </c>
      <c r="B8" s="34"/>
      <c r="C8" s="34"/>
      <c r="D8" s="13"/>
      <c r="E8" s="7" t="s">
        <v>5</v>
      </c>
      <c r="F8" s="14"/>
      <c r="G8" s="14"/>
      <c r="H8" s="14"/>
    </row>
    <row r="9" spans="1:8" s="5" customFormat="1" ht="6.6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8.15" customHeight="1">
      <c r="A10" s="15" t="s">
        <v>6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</row>
    <row r="11" spans="1:8" s="5" customFormat="1" ht="12.75" hidden="1" customHeight="1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.6" customHeight="1">
      <c r="A13" s="16"/>
      <c r="B13" s="17" t="s">
        <v>22</v>
      </c>
      <c r="C13" s="17" t="s">
        <v>23</v>
      </c>
      <c r="D13" s="17"/>
      <c r="E13" s="18"/>
      <c r="F13" s="18"/>
      <c r="G13" s="18"/>
      <c r="H13" s="18"/>
    </row>
    <row r="14" spans="1:8" s="5" customFormat="1" ht="28.15" customHeight="1">
      <c r="A14" s="19"/>
      <c r="B14" s="20" t="s">
        <v>16</v>
      </c>
      <c r="C14" s="20" t="s">
        <v>24</v>
      </c>
      <c r="D14" s="20"/>
      <c r="E14" s="21"/>
      <c r="F14" s="21"/>
      <c r="G14" s="21">
        <f>G15+G16+G17+G18</f>
        <v>0</v>
      </c>
      <c r="H14" s="21"/>
    </row>
    <row r="15" spans="1:8" s="5" customFormat="1" ht="21.6" customHeight="1">
      <c r="A15" s="22">
        <v>1</v>
      </c>
      <c r="B15" s="23" t="s">
        <v>25</v>
      </c>
      <c r="C15" s="23" t="s">
        <v>26</v>
      </c>
      <c r="D15" s="23" t="s">
        <v>27</v>
      </c>
      <c r="E15" s="24">
        <v>1.3879999999999999</v>
      </c>
      <c r="F15" s="24"/>
      <c r="G15" s="24">
        <f>E15*F15</f>
        <v>0</v>
      </c>
      <c r="H15" s="24"/>
    </row>
    <row r="16" spans="1:8" s="5" customFormat="1" ht="31.15" customHeight="1">
      <c r="A16" s="22">
        <v>2</v>
      </c>
      <c r="B16" s="23" t="s">
        <v>28</v>
      </c>
      <c r="C16" s="23" t="s">
        <v>29</v>
      </c>
      <c r="D16" s="23" t="s">
        <v>30</v>
      </c>
      <c r="E16" s="24">
        <v>1.43</v>
      </c>
      <c r="F16" s="24"/>
      <c r="G16" s="24">
        <f t="shared" ref="G16:G18" si="0">E16*F16</f>
        <v>0</v>
      </c>
      <c r="H16" s="24"/>
    </row>
    <row r="17" spans="1:8" s="5" customFormat="1" ht="21.6" customHeight="1">
      <c r="A17" s="22">
        <v>3</v>
      </c>
      <c r="B17" s="23" t="s">
        <v>31</v>
      </c>
      <c r="C17" s="23" t="s">
        <v>32</v>
      </c>
      <c r="D17" s="23" t="s">
        <v>33</v>
      </c>
      <c r="E17" s="24">
        <v>4</v>
      </c>
      <c r="F17" s="24"/>
      <c r="G17" s="24">
        <f t="shared" si="0"/>
        <v>0</v>
      </c>
      <c r="H17" s="24"/>
    </row>
    <row r="18" spans="1:8" s="5" customFormat="1" ht="21.6" customHeight="1">
      <c r="A18" s="22">
        <v>4</v>
      </c>
      <c r="B18" s="23" t="s">
        <v>34</v>
      </c>
      <c r="C18" s="23" t="s">
        <v>35</v>
      </c>
      <c r="D18" s="23" t="s">
        <v>30</v>
      </c>
      <c r="E18" s="24">
        <v>15.79</v>
      </c>
      <c r="F18" s="24"/>
      <c r="G18" s="24">
        <f t="shared" si="0"/>
        <v>0</v>
      </c>
      <c r="H18" s="24"/>
    </row>
    <row r="19" spans="1:8" s="5" customFormat="1" ht="28.15" customHeight="1">
      <c r="A19" s="19"/>
      <c r="B19" s="20" t="s">
        <v>19</v>
      </c>
      <c r="C19" s="20" t="s">
        <v>36</v>
      </c>
      <c r="D19" s="20"/>
      <c r="E19" s="21"/>
      <c r="F19" s="21"/>
      <c r="G19" s="21">
        <f>G20+G21+G22+G23+G24+G25+G26+G27+G28+G29+G30+G31+G32+G33+G34+G35+G36+G37</f>
        <v>0</v>
      </c>
      <c r="H19" s="21"/>
    </row>
    <row r="20" spans="1:8" s="5" customFormat="1" ht="21.6" customHeight="1">
      <c r="A20" s="22">
        <v>5</v>
      </c>
      <c r="B20" s="23" t="s">
        <v>37</v>
      </c>
      <c r="C20" s="23" t="s">
        <v>38</v>
      </c>
      <c r="D20" s="23" t="s">
        <v>30</v>
      </c>
      <c r="E20" s="24">
        <v>32.44</v>
      </c>
      <c r="F20" s="24"/>
      <c r="G20" s="24">
        <f t="shared" ref="G20:G37" si="1">E20*F20</f>
        <v>0</v>
      </c>
      <c r="H20" s="24"/>
    </row>
    <row r="21" spans="1:8" s="5" customFormat="1" ht="21.6" customHeight="1">
      <c r="A21" s="22">
        <v>6</v>
      </c>
      <c r="B21" s="23" t="s">
        <v>39</v>
      </c>
      <c r="C21" s="23" t="s">
        <v>40</v>
      </c>
      <c r="D21" s="23" t="s">
        <v>30</v>
      </c>
      <c r="E21" s="24">
        <v>32.44</v>
      </c>
      <c r="F21" s="24"/>
      <c r="G21" s="24">
        <f t="shared" si="1"/>
        <v>0</v>
      </c>
      <c r="H21" s="24"/>
    </row>
    <row r="22" spans="1:8" s="5" customFormat="1" ht="21.6" customHeight="1">
      <c r="A22" s="22">
        <v>7</v>
      </c>
      <c r="B22" s="23" t="s">
        <v>41</v>
      </c>
      <c r="C22" s="23" t="s">
        <v>42</v>
      </c>
      <c r="D22" s="23" t="s">
        <v>30</v>
      </c>
      <c r="E22" s="24">
        <v>32.44</v>
      </c>
      <c r="F22" s="24"/>
      <c r="G22" s="24">
        <f t="shared" si="1"/>
        <v>0</v>
      </c>
      <c r="H22" s="24"/>
    </row>
    <row r="23" spans="1:8" s="5" customFormat="1" ht="21.6" customHeight="1">
      <c r="A23" s="22">
        <v>8</v>
      </c>
      <c r="B23" s="23" t="s">
        <v>43</v>
      </c>
      <c r="C23" s="23" t="s">
        <v>44</v>
      </c>
      <c r="D23" s="23" t="s">
        <v>30</v>
      </c>
      <c r="E23" s="24">
        <v>97.05</v>
      </c>
      <c r="F23" s="24"/>
      <c r="G23" s="24">
        <f t="shared" si="1"/>
        <v>0</v>
      </c>
      <c r="H23" s="24"/>
    </row>
    <row r="24" spans="1:8" s="5" customFormat="1" ht="21.6" customHeight="1">
      <c r="A24" s="22">
        <v>9</v>
      </c>
      <c r="B24" s="23" t="s">
        <v>45</v>
      </c>
      <c r="C24" s="23" t="s">
        <v>46</v>
      </c>
      <c r="D24" s="23" t="s">
        <v>30</v>
      </c>
      <c r="E24" s="24">
        <v>97.05</v>
      </c>
      <c r="F24" s="24"/>
      <c r="G24" s="24">
        <f t="shared" si="1"/>
        <v>0</v>
      </c>
      <c r="H24" s="24"/>
    </row>
    <row r="25" spans="1:8" s="5" customFormat="1" ht="21.6" customHeight="1">
      <c r="A25" s="22">
        <v>10</v>
      </c>
      <c r="B25" s="23" t="s">
        <v>47</v>
      </c>
      <c r="C25" s="23" t="s">
        <v>48</v>
      </c>
      <c r="D25" s="23" t="s">
        <v>30</v>
      </c>
      <c r="E25" s="24">
        <v>97.05</v>
      </c>
      <c r="F25" s="24"/>
      <c r="G25" s="24">
        <f t="shared" si="1"/>
        <v>0</v>
      </c>
      <c r="H25" s="24"/>
    </row>
    <row r="26" spans="1:8" s="5" customFormat="1" ht="21.6" customHeight="1">
      <c r="A26" s="22">
        <v>11</v>
      </c>
      <c r="B26" s="23" t="s">
        <v>49</v>
      </c>
      <c r="C26" s="23" t="s">
        <v>50</v>
      </c>
      <c r="D26" s="23" t="s">
        <v>30</v>
      </c>
      <c r="E26" s="24">
        <v>82.62</v>
      </c>
      <c r="F26" s="24"/>
      <c r="G26" s="24">
        <f t="shared" si="1"/>
        <v>0</v>
      </c>
      <c r="H26" s="24"/>
    </row>
    <row r="27" spans="1:8" s="5" customFormat="1" ht="21.6" customHeight="1">
      <c r="A27" s="22">
        <v>12</v>
      </c>
      <c r="B27" s="23" t="s">
        <v>51</v>
      </c>
      <c r="C27" s="23" t="s">
        <v>52</v>
      </c>
      <c r="D27" s="23" t="s">
        <v>30</v>
      </c>
      <c r="E27" s="24">
        <v>79.38</v>
      </c>
      <c r="F27" s="24"/>
      <c r="G27" s="24">
        <f t="shared" si="1"/>
        <v>0</v>
      </c>
      <c r="H27" s="24"/>
    </row>
    <row r="28" spans="1:8" s="5" customFormat="1" ht="21.6" customHeight="1">
      <c r="A28" s="22">
        <v>13</v>
      </c>
      <c r="B28" s="23" t="s">
        <v>53</v>
      </c>
      <c r="C28" s="23" t="s">
        <v>54</v>
      </c>
      <c r="D28" s="23" t="s">
        <v>30</v>
      </c>
      <c r="E28" s="24">
        <v>3.24</v>
      </c>
      <c r="F28" s="24"/>
      <c r="G28" s="24">
        <f t="shared" si="1"/>
        <v>0</v>
      </c>
      <c r="H28" s="24"/>
    </row>
    <row r="29" spans="1:8" s="5" customFormat="1" ht="21.6" customHeight="1">
      <c r="A29" s="22">
        <v>14</v>
      </c>
      <c r="B29" s="23" t="s">
        <v>55</v>
      </c>
      <c r="C29" s="23" t="s">
        <v>56</v>
      </c>
      <c r="D29" s="23" t="s">
        <v>30</v>
      </c>
      <c r="E29" s="24">
        <v>20.28</v>
      </c>
      <c r="F29" s="24"/>
      <c r="G29" s="24">
        <f t="shared" si="1"/>
        <v>0</v>
      </c>
      <c r="H29" s="24"/>
    </row>
    <row r="30" spans="1:8" s="5" customFormat="1" ht="21.6" customHeight="1">
      <c r="A30" s="22">
        <v>15</v>
      </c>
      <c r="B30" s="23" t="s">
        <v>57</v>
      </c>
      <c r="C30" s="23" t="s">
        <v>58</v>
      </c>
      <c r="D30" s="23" t="s">
        <v>27</v>
      </c>
      <c r="E30" s="24">
        <v>1.4279999999999999</v>
      </c>
      <c r="F30" s="24"/>
      <c r="G30" s="24">
        <f t="shared" si="1"/>
        <v>0</v>
      </c>
      <c r="H30" s="24"/>
    </row>
    <row r="31" spans="1:8" s="5" customFormat="1" ht="21.6" customHeight="1">
      <c r="A31" s="22">
        <v>16</v>
      </c>
      <c r="B31" s="23" t="s">
        <v>59</v>
      </c>
      <c r="C31" s="23" t="s">
        <v>60</v>
      </c>
      <c r="D31" s="23" t="s">
        <v>61</v>
      </c>
      <c r="E31" s="24">
        <v>9.2999999999999999E-2</v>
      </c>
      <c r="F31" s="24"/>
      <c r="G31" s="24">
        <f t="shared" si="1"/>
        <v>0</v>
      </c>
      <c r="H31" s="24"/>
    </row>
    <row r="32" spans="1:8" s="5" customFormat="1" ht="21.6" customHeight="1">
      <c r="A32" s="22">
        <v>17</v>
      </c>
      <c r="B32" s="23" t="s">
        <v>62</v>
      </c>
      <c r="C32" s="23" t="s">
        <v>63</v>
      </c>
      <c r="D32" s="23" t="s">
        <v>27</v>
      </c>
      <c r="E32" s="24">
        <v>11.305</v>
      </c>
      <c r="F32" s="24"/>
      <c r="G32" s="24">
        <f t="shared" si="1"/>
        <v>0</v>
      </c>
      <c r="H32" s="24"/>
    </row>
    <row r="33" spans="1:8" s="5" customFormat="1" ht="21.6" customHeight="1">
      <c r="A33" s="22">
        <v>18</v>
      </c>
      <c r="B33" s="23" t="s">
        <v>64</v>
      </c>
      <c r="C33" s="23" t="s">
        <v>65</v>
      </c>
      <c r="D33" s="23" t="s">
        <v>30</v>
      </c>
      <c r="E33" s="24">
        <v>32.44</v>
      </c>
      <c r="F33" s="24"/>
      <c r="G33" s="24">
        <f t="shared" si="1"/>
        <v>0</v>
      </c>
      <c r="H33" s="24"/>
    </row>
    <row r="34" spans="1:8" s="5" customFormat="1" ht="21.6" customHeight="1">
      <c r="A34" s="22">
        <v>19</v>
      </c>
      <c r="B34" s="23" t="s">
        <v>66</v>
      </c>
      <c r="C34" s="23" t="s">
        <v>67</v>
      </c>
      <c r="D34" s="23" t="s">
        <v>33</v>
      </c>
      <c r="E34" s="24">
        <v>4</v>
      </c>
      <c r="F34" s="24"/>
      <c r="G34" s="24">
        <f t="shared" si="1"/>
        <v>0</v>
      </c>
      <c r="H34" s="24"/>
    </row>
    <row r="35" spans="1:8" s="5" customFormat="1" ht="12" customHeight="1">
      <c r="A35" s="25">
        <v>20</v>
      </c>
      <c r="B35" s="26" t="s">
        <v>68</v>
      </c>
      <c r="C35" s="26" t="s">
        <v>69</v>
      </c>
      <c r="D35" s="26" t="s">
        <v>33</v>
      </c>
      <c r="E35" s="27">
        <v>1</v>
      </c>
      <c r="F35" s="27"/>
      <c r="G35" s="24">
        <f t="shared" si="1"/>
        <v>0</v>
      </c>
      <c r="H35" s="27"/>
    </row>
    <row r="36" spans="1:8" s="5" customFormat="1" ht="12" customHeight="1">
      <c r="A36" s="25">
        <v>21</v>
      </c>
      <c r="B36" s="26" t="s">
        <v>70</v>
      </c>
      <c r="C36" s="26" t="s">
        <v>71</v>
      </c>
      <c r="D36" s="26" t="s">
        <v>33</v>
      </c>
      <c r="E36" s="27">
        <v>1.02</v>
      </c>
      <c r="F36" s="27"/>
      <c r="G36" s="24">
        <f t="shared" si="1"/>
        <v>0</v>
      </c>
      <c r="H36" s="27"/>
    </row>
    <row r="37" spans="1:8" s="5" customFormat="1" ht="12" customHeight="1">
      <c r="A37" s="25">
        <v>22</v>
      </c>
      <c r="B37" s="26" t="s">
        <v>72</v>
      </c>
      <c r="C37" s="26" t="s">
        <v>73</v>
      </c>
      <c r="D37" s="26" t="s">
        <v>33</v>
      </c>
      <c r="E37" s="27">
        <v>2.04</v>
      </c>
      <c r="F37" s="27"/>
      <c r="G37" s="24">
        <f t="shared" si="1"/>
        <v>0</v>
      </c>
      <c r="H37" s="27"/>
    </row>
    <row r="38" spans="1:8" s="5" customFormat="1" ht="28.15" customHeight="1">
      <c r="A38" s="19"/>
      <c r="B38" s="20" t="s">
        <v>74</v>
      </c>
      <c r="C38" s="20" t="s">
        <v>75</v>
      </c>
      <c r="D38" s="20"/>
      <c r="E38" s="21"/>
      <c r="F38" s="21"/>
      <c r="G38" s="21">
        <f>G39+G40+G41+G42+G43+G44+G45+G46+G47+G48+G49+G50+G51+G52+G53+G54+G55+G56+G57</f>
        <v>0</v>
      </c>
      <c r="H38" s="21"/>
    </row>
    <row r="39" spans="1:8" s="5" customFormat="1" ht="21.6" customHeight="1">
      <c r="A39" s="22">
        <v>23</v>
      </c>
      <c r="B39" s="23" t="s">
        <v>76</v>
      </c>
      <c r="C39" s="23" t="s">
        <v>77</v>
      </c>
      <c r="D39" s="23" t="s">
        <v>30</v>
      </c>
      <c r="E39" s="24">
        <v>59.7</v>
      </c>
      <c r="F39" s="24"/>
      <c r="G39" s="24">
        <f t="shared" ref="G39:G57" si="2">E39*F39</f>
        <v>0</v>
      </c>
      <c r="H39" s="24"/>
    </row>
    <row r="40" spans="1:8" s="5" customFormat="1" ht="12" customHeight="1">
      <c r="A40" s="22">
        <v>24</v>
      </c>
      <c r="B40" s="23" t="s">
        <v>78</v>
      </c>
      <c r="C40" s="23" t="s">
        <v>79</v>
      </c>
      <c r="D40" s="23" t="s">
        <v>80</v>
      </c>
      <c r="E40" s="24">
        <v>24</v>
      </c>
      <c r="F40" s="24"/>
      <c r="G40" s="24">
        <f t="shared" si="2"/>
        <v>0</v>
      </c>
      <c r="H40" s="24"/>
    </row>
    <row r="41" spans="1:8" s="5" customFormat="1" ht="12" customHeight="1">
      <c r="A41" s="22">
        <v>25</v>
      </c>
      <c r="B41" s="23" t="s">
        <v>81</v>
      </c>
      <c r="C41" s="23" t="s">
        <v>82</v>
      </c>
      <c r="D41" s="23" t="s">
        <v>80</v>
      </c>
      <c r="E41" s="24">
        <v>4.8</v>
      </c>
      <c r="F41" s="24"/>
      <c r="G41" s="24">
        <f t="shared" si="2"/>
        <v>0</v>
      </c>
      <c r="H41" s="24"/>
    </row>
    <row r="42" spans="1:8" s="5" customFormat="1" ht="12" customHeight="1">
      <c r="A42" s="22">
        <v>26</v>
      </c>
      <c r="B42" s="23" t="s">
        <v>83</v>
      </c>
      <c r="C42" s="23" t="s">
        <v>84</v>
      </c>
      <c r="D42" s="23" t="s">
        <v>80</v>
      </c>
      <c r="E42" s="24">
        <v>26.2</v>
      </c>
      <c r="F42" s="24"/>
      <c r="G42" s="24">
        <f t="shared" si="2"/>
        <v>0</v>
      </c>
      <c r="H42" s="24"/>
    </row>
    <row r="43" spans="1:8" s="5" customFormat="1" ht="21.6" customHeight="1">
      <c r="A43" s="22">
        <v>27</v>
      </c>
      <c r="B43" s="23" t="s">
        <v>85</v>
      </c>
      <c r="C43" s="23" t="s">
        <v>86</v>
      </c>
      <c r="D43" s="23" t="s">
        <v>27</v>
      </c>
      <c r="E43" s="24">
        <v>1.056</v>
      </c>
      <c r="F43" s="24"/>
      <c r="G43" s="24">
        <f t="shared" si="2"/>
        <v>0</v>
      </c>
      <c r="H43" s="24"/>
    </row>
    <row r="44" spans="1:8" s="5" customFormat="1" ht="21.6" customHeight="1">
      <c r="A44" s="22">
        <v>28</v>
      </c>
      <c r="B44" s="23" t="s">
        <v>87</v>
      </c>
      <c r="C44" s="23" t="s">
        <v>88</v>
      </c>
      <c r="D44" s="23" t="s">
        <v>27</v>
      </c>
      <c r="E44" s="24">
        <v>0.23599999999999999</v>
      </c>
      <c r="F44" s="24"/>
      <c r="G44" s="24">
        <f t="shared" si="2"/>
        <v>0</v>
      </c>
      <c r="H44" s="24"/>
    </row>
    <row r="45" spans="1:8" s="5" customFormat="1" ht="21.6" customHeight="1">
      <c r="A45" s="22">
        <v>29</v>
      </c>
      <c r="B45" s="23" t="s">
        <v>89</v>
      </c>
      <c r="C45" s="23" t="s">
        <v>90</v>
      </c>
      <c r="D45" s="23" t="s">
        <v>33</v>
      </c>
      <c r="E45" s="24">
        <v>7</v>
      </c>
      <c r="F45" s="24"/>
      <c r="G45" s="24">
        <f t="shared" si="2"/>
        <v>0</v>
      </c>
      <c r="H45" s="24"/>
    </row>
    <row r="46" spans="1:8" s="5" customFormat="1" ht="12" customHeight="1">
      <c r="A46" s="22">
        <v>30</v>
      </c>
      <c r="B46" s="23" t="s">
        <v>91</v>
      </c>
      <c r="C46" s="23" t="s">
        <v>92</v>
      </c>
      <c r="D46" s="23" t="s">
        <v>80</v>
      </c>
      <c r="E46" s="24">
        <v>31.8</v>
      </c>
      <c r="F46" s="24"/>
      <c r="G46" s="24">
        <f t="shared" si="2"/>
        <v>0</v>
      </c>
      <c r="H46" s="24"/>
    </row>
    <row r="47" spans="1:8" s="5" customFormat="1" ht="12" customHeight="1">
      <c r="A47" s="22">
        <v>31</v>
      </c>
      <c r="B47" s="23" t="s">
        <v>93</v>
      </c>
      <c r="C47" s="23" t="s">
        <v>94</v>
      </c>
      <c r="D47" s="23" t="s">
        <v>33</v>
      </c>
      <c r="E47" s="24">
        <v>3</v>
      </c>
      <c r="F47" s="24"/>
      <c r="G47" s="24">
        <f t="shared" si="2"/>
        <v>0</v>
      </c>
      <c r="H47" s="24"/>
    </row>
    <row r="48" spans="1:8" s="5" customFormat="1" ht="21.6" customHeight="1">
      <c r="A48" s="22">
        <v>32</v>
      </c>
      <c r="B48" s="23" t="s">
        <v>95</v>
      </c>
      <c r="C48" s="23" t="s">
        <v>96</v>
      </c>
      <c r="D48" s="23" t="s">
        <v>30</v>
      </c>
      <c r="E48" s="24">
        <v>6</v>
      </c>
      <c r="F48" s="24"/>
      <c r="G48" s="24">
        <f t="shared" si="2"/>
        <v>0</v>
      </c>
      <c r="H48" s="24"/>
    </row>
    <row r="49" spans="1:8" s="5" customFormat="1" ht="21.6" customHeight="1">
      <c r="A49" s="22">
        <v>33</v>
      </c>
      <c r="B49" s="23" t="s">
        <v>97</v>
      </c>
      <c r="C49" s="23" t="s">
        <v>98</v>
      </c>
      <c r="D49" s="23" t="s">
        <v>99</v>
      </c>
      <c r="E49" s="24">
        <v>480</v>
      </c>
      <c r="F49" s="24"/>
      <c r="G49" s="24">
        <f t="shared" si="2"/>
        <v>0</v>
      </c>
      <c r="H49" s="24"/>
    </row>
    <row r="50" spans="1:8" s="5" customFormat="1" ht="21.6" customHeight="1">
      <c r="A50" s="22">
        <v>34</v>
      </c>
      <c r="B50" s="23" t="s">
        <v>100</v>
      </c>
      <c r="C50" s="23" t="s">
        <v>101</v>
      </c>
      <c r="D50" s="23" t="s">
        <v>33</v>
      </c>
      <c r="E50" s="24">
        <v>8</v>
      </c>
      <c r="F50" s="24"/>
      <c r="G50" s="24">
        <f t="shared" si="2"/>
        <v>0</v>
      </c>
      <c r="H50" s="24"/>
    </row>
    <row r="51" spans="1:8" s="5" customFormat="1" ht="21.6" customHeight="1">
      <c r="A51" s="22">
        <v>35</v>
      </c>
      <c r="B51" s="23" t="s">
        <v>102</v>
      </c>
      <c r="C51" s="23" t="s">
        <v>103</v>
      </c>
      <c r="D51" s="23" t="s">
        <v>80</v>
      </c>
      <c r="E51" s="24">
        <v>22</v>
      </c>
      <c r="F51" s="24"/>
      <c r="G51" s="24">
        <f t="shared" si="2"/>
        <v>0</v>
      </c>
      <c r="H51" s="24"/>
    </row>
    <row r="52" spans="1:8" s="5" customFormat="1" ht="21.6" customHeight="1">
      <c r="A52" s="22">
        <v>36</v>
      </c>
      <c r="B52" s="23" t="s">
        <v>104</v>
      </c>
      <c r="C52" s="23" t="s">
        <v>105</v>
      </c>
      <c r="D52" s="23" t="s">
        <v>80</v>
      </c>
      <c r="E52" s="24">
        <v>12</v>
      </c>
      <c r="F52" s="24"/>
      <c r="G52" s="24">
        <f t="shared" si="2"/>
        <v>0</v>
      </c>
      <c r="H52" s="24"/>
    </row>
    <row r="53" spans="1:8" s="5" customFormat="1" ht="12" customHeight="1">
      <c r="A53" s="22">
        <v>37</v>
      </c>
      <c r="B53" s="23" t="s">
        <v>106</v>
      </c>
      <c r="C53" s="23" t="s">
        <v>107</v>
      </c>
      <c r="D53" s="23" t="s">
        <v>61</v>
      </c>
      <c r="E53" s="24">
        <v>6.7439999999999998</v>
      </c>
      <c r="F53" s="24"/>
      <c r="G53" s="24">
        <f t="shared" si="2"/>
        <v>0</v>
      </c>
      <c r="H53" s="24"/>
    </row>
    <row r="54" spans="1:8" s="5" customFormat="1" ht="21.6" customHeight="1">
      <c r="A54" s="22">
        <v>38</v>
      </c>
      <c r="B54" s="23" t="s">
        <v>108</v>
      </c>
      <c r="C54" s="23" t="s">
        <v>109</v>
      </c>
      <c r="D54" s="23" t="s">
        <v>61</v>
      </c>
      <c r="E54" s="24">
        <v>168.6</v>
      </c>
      <c r="F54" s="24"/>
      <c r="G54" s="24">
        <f t="shared" si="2"/>
        <v>0</v>
      </c>
      <c r="H54" s="24"/>
    </row>
    <row r="55" spans="1:8" s="5" customFormat="1" ht="12" customHeight="1">
      <c r="A55" s="22">
        <v>39</v>
      </c>
      <c r="B55" s="23" t="s">
        <v>110</v>
      </c>
      <c r="C55" s="23" t="s">
        <v>111</v>
      </c>
      <c r="D55" s="23" t="s">
        <v>61</v>
      </c>
      <c r="E55" s="24">
        <v>6.7439999999999998</v>
      </c>
      <c r="F55" s="24"/>
      <c r="G55" s="24">
        <f t="shared" si="2"/>
        <v>0</v>
      </c>
      <c r="H55" s="24"/>
    </row>
    <row r="56" spans="1:8" s="5" customFormat="1" ht="21.6" customHeight="1">
      <c r="A56" s="22">
        <v>40</v>
      </c>
      <c r="B56" s="23" t="s">
        <v>112</v>
      </c>
      <c r="C56" s="23" t="s">
        <v>113</v>
      </c>
      <c r="D56" s="23" t="s">
        <v>61</v>
      </c>
      <c r="E56" s="24">
        <v>26.975999999999999</v>
      </c>
      <c r="F56" s="24"/>
      <c r="G56" s="24">
        <f t="shared" si="2"/>
        <v>0</v>
      </c>
      <c r="H56" s="24"/>
    </row>
    <row r="57" spans="1:8" s="5" customFormat="1" ht="21.6" customHeight="1">
      <c r="A57" s="22">
        <v>41</v>
      </c>
      <c r="B57" s="23" t="s">
        <v>114</v>
      </c>
      <c r="C57" s="23" t="s">
        <v>115</v>
      </c>
      <c r="D57" s="23" t="s">
        <v>61</v>
      </c>
      <c r="E57" s="24">
        <v>6.7439999999999998</v>
      </c>
      <c r="F57" s="24"/>
      <c r="G57" s="24">
        <f t="shared" si="2"/>
        <v>0</v>
      </c>
      <c r="H57" s="24"/>
    </row>
    <row r="58" spans="1:8" s="5" customFormat="1" ht="28.15" customHeight="1">
      <c r="A58" s="19"/>
      <c r="B58" s="20" t="s">
        <v>116</v>
      </c>
      <c r="C58" s="20" t="s">
        <v>117</v>
      </c>
      <c r="D58" s="20"/>
      <c r="E58" s="21"/>
      <c r="F58" s="21"/>
      <c r="G58" s="21">
        <f>G59</f>
        <v>0</v>
      </c>
      <c r="H58" s="21"/>
    </row>
    <row r="59" spans="1:8" s="5" customFormat="1" ht="21.6" customHeight="1">
      <c r="A59" s="22">
        <v>42</v>
      </c>
      <c r="B59" s="23" t="s">
        <v>118</v>
      </c>
      <c r="C59" s="23" t="s">
        <v>119</v>
      </c>
      <c r="D59" s="23" t="s">
        <v>61</v>
      </c>
      <c r="E59" s="24">
        <v>32.850999999999999</v>
      </c>
      <c r="F59" s="24"/>
      <c r="G59" s="24">
        <f>E59*F59</f>
        <v>0</v>
      </c>
      <c r="H59" s="24"/>
    </row>
    <row r="60" spans="1:8" s="5" customFormat="1" ht="30.6" customHeight="1">
      <c r="A60" s="16"/>
      <c r="B60" s="17" t="s">
        <v>120</v>
      </c>
      <c r="C60" s="17" t="s">
        <v>121</v>
      </c>
      <c r="D60" s="17"/>
      <c r="E60" s="18"/>
      <c r="F60" s="18"/>
      <c r="G60" s="18"/>
      <c r="H60" s="18"/>
    </row>
    <row r="61" spans="1:8" s="5" customFormat="1" ht="28.15" customHeight="1">
      <c r="A61" s="19"/>
      <c r="B61" s="20" t="s">
        <v>122</v>
      </c>
      <c r="C61" s="20" t="s">
        <v>123</v>
      </c>
      <c r="D61" s="20"/>
      <c r="E61" s="21"/>
      <c r="F61" s="21"/>
      <c r="G61" s="21">
        <f>G62+G63+G64</f>
        <v>0</v>
      </c>
      <c r="H61" s="21"/>
    </row>
    <row r="62" spans="1:8" s="5" customFormat="1" ht="21.6" customHeight="1">
      <c r="A62" s="22">
        <v>43</v>
      </c>
      <c r="B62" s="23" t="s">
        <v>124</v>
      </c>
      <c r="C62" s="23" t="s">
        <v>125</v>
      </c>
      <c r="D62" s="23" t="s">
        <v>30</v>
      </c>
      <c r="E62" s="24">
        <v>70.180000000000007</v>
      </c>
      <c r="F62" s="24"/>
      <c r="G62" s="24">
        <f t="shared" ref="G62:G64" si="3">E62*F62</f>
        <v>0</v>
      </c>
      <c r="H62" s="24"/>
    </row>
    <row r="63" spans="1:8" s="5" customFormat="1" ht="21.6" customHeight="1">
      <c r="A63" s="25">
        <v>44</v>
      </c>
      <c r="B63" s="26" t="s">
        <v>126</v>
      </c>
      <c r="C63" s="26" t="s">
        <v>127</v>
      </c>
      <c r="D63" s="26" t="s">
        <v>30</v>
      </c>
      <c r="E63" s="27">
        <v>71.584000000000003</v>
      </c>
      <c r="F63" s="27"/>
      <c r="G63" s="24">
        <f t="shared" si="3"/>
        <v>0</v>
      </c>
      <c r="H63" s="27"/>
    </row>
    <row r="64" spans="1:8" s="5" customFormat="1" ht="12" customHeight="1">
      <c r="A64" s="22">
        <v>45</v>
      </c>
      <c r="B64" s="23" t="s">
        <v>128</v>
      </c>
      <c r="C64" s="23" t="s">
        <v>129</v>
      </c>
      <c r="D64" s="23" t="s">
        <v>61</v>
      </c>
      <c r="E64" s="24">
        <v>0.17199999999999999</v>
      </c>
      <c r="F64" s="24"/>
      <c r="G64" s="24">
        <f t="shared" si="3"/>
        <v>0</v>
      </c>
      <c r="H64" s="24"/>
    </row>
    <row r="65" spans="1:8" s="5" customFormat="1" ht="28.15" customHeight="1">
      <c r="A65" s="19"/>
      <c r="B65" s="20" t="s">
        <v>130</v>
      </c>
      <c r="C65" s="20" t="s">
        <v>131</v>
      </c>
      <c r="D65" s="20"/>
      <c r="E65" s="21"/>
      <c r="F65" s="21"/>
      <c r="G65" s="21">
        <f>G66+G67+G68</f>
        <v>0</v>
      </c>
      <c r="H65" s="21"/>
    </row>
    <row r="66" spans="1:8" s="5" customFormat="1" ht="12" customHeight="1">
      <c r="A66" s="22">
        <v>46</v>
      </c>
      <c r="B66" s="23" t="s">
        <v>132</v>
      </c>
      <c r="C66" s="23" t="s">
        <v>133</v>
      </c>
      <c r="D66" s="23" t="s">
        <v>80</v>
      </c>
      <c r="E66" s="24">
        <v>3</v>
      </c>
      <c r="F66" s="24"/>
      <c r="G66" s="24">
        <f t="shared" ref="G66:G68" si="4">E66*F66</f>
        <v>0</v>
      </c>
      <c r="H66" s="24"/>
    </row>
    <row r="67" spans="1:8" s="5" customFormat="1" ht="12" customHeight="1">
      <c r="A67" s="22">
        <v>47</v>
      </c>
      <c r="B67" s="23" t="s">
        <v>134</v>
      </c>
      <c r="C67" s="23" t="s">
        <v>135</v>
      </c>
      <c r="D67" s="23" t="s">
        <v>80</v>
      </c>
      <c r="E67" s="24">
        <v>4</v>
      </c>
      <c r="F67" s="24"/>
      <c r="G67" s="24">
        <f t="shared" si="4"/>
        <v>0</v>
      </c>
      <c r="H67" s="24"/>
    </row>
    <row r="68" spans="1:8" s="5" customFormat="1" ht="12" customHeight="1">
      <c r="A68" s="22">
        <v>48</v>
      </c>
      <c r="B68" s="23" t="s">
        <v>136</v>
      </c>
      <c r="C68" s="23" t="s">
        <v>137</v>
      </c>
      <c r="D68" s="23" t="s">
        <v>80</v>
      </c>
      <c r="E68" s="24">
        <v>1</v>
      </c>
      <c r="F68" s="24"/>
      <c r="G68" s="24">
        <f t="shared" si="4"/>
        <v>0</v>
      </c>
      <c r="H68" s="24"/>
    </row>
    <row r="69" spans="1:8" s="5" customFormat="1" ht="28.15" customHeight="1">
      <c r="A69" s="19"/>
      <c r="B69" s="20" t="s">
        <v>138</v>
      </c>
      <c r="C69" s="20" t="s">
        <v>139</v>
      </c>
      <c r="D69" s="20"/>
      <c r="E69" s="21"/>
      <c r="F69" s="21"/>
      <c r="G69" s="21">
        <f>G70</f>
        <v>0</v>
      </c>
      <c r="H69" s="21"/>
    </row>
    <row r="70" spans="1:8" s="5" customFormat="1" ht="21.6" customHeight="1">
      <c r="A70" s="22">
        <v>49</v>
      </c>
      <c r="B70" s="23" t="s">
        <v>140</v>
      </c>
      <c r="C70" s="23" t="s">
        <v>141</v>
      </c>
      <c r="D70" s="23" t="s">
        <v>80</v>
      </c>
      <c r="E70" s="24">
        <v>8</v>
      </c>
      <c r="F70" s="24"/>
      <c r="G70" s="24">
        <f>E70*F70</f>
        <v>0</v>
      </c>
      <c r="H70" s="24"/>
    </row>
    <row r="71" spans="1:8" s="5" customFormat="1" ht="28.15" customHeight="1">
      <c r="A71" s="19"/>
      <c r="B71" s="20" t="s">
        <v>142</v>
      </c>
      <c r="C71" s="20" t="s">
        <v>143</v>
      </c>
      <c r="D71" s="20"/>
      <c r="E71" s="21"/>
      <c r="F71" s="21"/>
      <c r="G71" s="21">
        <f>G72+G73+G74+G75+G76+G77+G78+G79+G80+G81+G82</f>
        <v>0</v>
      </c>
      <c r="H71" s="21"/>
    </row>
    <row r="72" spans="1:8" s="5" customFormat="1" ht="21.6" customHeight="1">
      <c r="A72" s="22">
        <v>50</v>
      </c>
      <c r="B72" s="23" t="s">
        <v>144</v>
      </c>
      <c r="C72" s="23" t="s">
        <v>145</v>
      </c>
      <c r="D72" s="23" t="s">
        <v>146</v>
      </c>
      <c r="E72" s="24">
        <v>1</v>
      </c>
      <c r="F72" s="24"/>
      <c r="G72" s="24">
        <f t="shared" ref="G72:G82" si="5">E72*F72</f>
        <v>0</v>
      </c>
      <c r="H72" s="24"/>
    </row>
    <row r="73" spans="1:8" s="5" customFormat="1" ht="12" customHeight="1">
      <c r="A73" s="22">
        <v>51</v>
      </c>
      <c r="B73" s="23" t="s">
        <v>147</v>
      </c>
      <c r="C73" s="23" t="s">
        <v>148</v>
      </c>
      <c r="D73" s="23" t="s">
        <v>146</v>
      </c>
      <c r="E73" s="24">
        <v>2</v>
      </c>
      <c r="F73" s="24"/>
      <c r="G73" s="24">
        <f t="shared" si="5"/>
        <v>0</v>
      </c>
      <c r="H73" s="24"/>
    </row>
    <row r="74" spans="1:8" s="5" customFormat="1" ht="21.6" customHeight="1">
      <c r="A74" s="25">
        <v>52</v>
      </c>
      <c r="B74" s="26" t="s">
        <v>149</v>
      </c>
      <c r="C74" s="26" t="s">
        <v>150</v>
      </c>
      <c r="D74" s="26" t="s">
        <v>33</v>
      </c>
      <c r="E74" s="27">
        <v>1</v>
      </c>
      <c r="F74" s="27"/>
      <c r="G74" s="24">
        <f t="shared" si="5"/>
        <v>0</v>
      </c>
      <c r="H74" s="27"/>
    </row>
    <row r="75" spans="1:8" s="5" customFormat="1" ht="12" customHeight="1">
      <c r="A75" s="25">
        <v>53</v>
      </c>
      <c r="B75" s="26" t="s">
        <v>151</v>
      </c>
      <c r="C75" s="26" t="s">
        <v>152</v>
      </c>
      <c r="D75" s="26" t="s">
        <v>33</v>
      </c>
      <c r="E75" s="27">
        <v>1</v>
      </c>
      <c r="F75" s="27"/>
      <c r="G75" s="24">
        <f t="shared" si="5"/>
        <v>0</v>
      </c>
      <c r="H75" s="27"/>
    </row>
    <row r="76" spans="1:8" s="5" customFormat="1" ht="21.6" customHeight="1">
      <c r="A76" s="22">
        <v>54</v>
      </c>
      <c r="B76" s="23" t="s">
        <v>153</v>
      </c>
      <c r="C76" s="23" t="s">
        <v>154</v>
      </c>
      <c r="D76" s="23" t="s">
        <v>146</v>
      </c>
      <c r="E76" s="24">
        <v>1</v>
      </c>
      <c r="F76" s="24"/>
      <c r="G76" s="24">
        <f t="shared" si="5"/>
        <v>0</v>
      </c>
      <c r="H76" s="24"/>
    </row>
    <row r="77" spans="1:8" s="5" customFormat="1" ht="12" customHeight="1">
      <c r="A77" s="22">
        <v>55</v>
      </c>
      <c r="B77" s="23" t="s">
        <v>155</v>
      </c>
      <c r="C77" s="23" t="s">
        <v>156</v>
      </c>
      <c r="D77" s="23" t="s">
        <v>146</v>
      </c>
      <c r="E77" s="24">
        <v>2</v>
      </c>
      <c r="F77" s="24"/>
      <c r="G77" s="24">
        <f t="shared" si="5"/>
        <v>0</v>
      </c>
      <c r="H77" s="24"/>
    </row>
    <row r="78" spans="1:8" s="5" customFormat="1" ht="21.6" customHeight="1">
      <c r="A78" s="25">
        <v>56</v>
      </c>
      <c r="B78" s="26" t="s">
        <v>157</v>
      </c>
      <c r="C78" s="26" t="s">
        <v>158</v>
      </c>
      <c r="D78" s="26" t="s">
        <v>33</v>
      </c>
      <c r="E78" s="27">
        <v>2</v>
      </c>
      <c r="F78" s="27"/>
      <c r="G78" s="24">
        <f t="shared" si="5"/>
        <v>0</v>
      </c>
      <c r="H78" s="27"/>
    </row>
    <row r="79" spans="1:8" s="5" customFormat="1" ht="12" customHeight="1">
      <c r="A79" s="22">
        <v>57</v>
      </c>
      <c r="B79" s="23" t="s">
        <v>159</v>
      </c>
      <c r="C79" s="23" t="s">
        <v>160</v>
      </c>
      <c r="D79" s="23" t="s">
        <v>146</v>
      </c>
      <c r="E79" s="24">
        <v>1</v>
      </c>
      <c r="F79" s="24"/>
      <c r="G79" s="24">
        <f t="shared" si="5"/>
        <v>0</v>
      </c>
      <c r="H79" s="24"/>
    </row>
    <row r="80" spans="1:8" s="5" customFormat="1" ht="12" customHeight="1">
      <c r="A80" s="22">
        <v>58</v>
      </c>
      <c r="B80" s="23" t="s">
        <v>161</v>
      </c>
      <c r="C80" s="23" t="s">
        <v>162</v>
      </c>
      <c r="D80" s="23" t="s">
        <v>146</v>
      </c>
      <c r="E80" s="24">
        <v>6</v>
      </c>
      <c r="F80" s="24"/>
      <c r="G80" s="24">
        <f t="shared" si="5"/>
        <v>0</v>
      </c>
      <c r="H80" s="24"/>
    </row>
    <row r="81" spans="1:8" s="5" customFormat="1" ht="21.6" customHeight="1">
      <c r="A81" s="22">
        <v>59</v>
      </c>
      <c r="B81" s="23" t="s">
        <v>163</v>
      </c>
      <c r="C81" s="23" t="s">
        <v>164</v>
      </c>
      <c r="D81" s="23" t="s">
        <v>33</v>
      </c>
      <c r="E81" s="24">
        <v>2</v>
      </c>
      <c r="F81" s="24"/>
      <c r="G81" s="24">
        <f t="shared" si="5"/>
        <v>0</v>
      </c>
      <c r="H81" s="24"/>
    </row>
    <row r="82" spans="1:8" s="5" customFormat="1" ht="21.6" customHeight="1">
      <c r="A82" s="25">
        <v>60</v>
      </c>
      <c r="B82" s="26" t="s">
        <v>165</v>
      </c>
      <c r="C82" s="26" t="s">
        <v>166</v>
      </c>
      <c r="D82" s="26" t="s">
        <v>33</v>
      </c>
      <c r="E82" s="27">
        <v>2</v>
      </c>
      <c r="F82" s="27"/>
      <c r="G82" s="24">
        <f t="shared" si="5"/>
        <v>0</v>
      </c>
      <c r="H82" s="27"/>
    </row>
    <row r="83" spans="1:8" s="5" customFormat="1" ht="28.15" customHeight="1">
      <c r="A83" s="19"/>
      <c r="B83" s="20" t="s">
        <v>167</v>
      </c>
      <c r="C83" s="20" t="s">
        <v>168</v>
      </c>
      <c r="D83" s="20"/>
      <c r="E83" s="21"/>
      <c r="F83" s="21"/>
      <c r="G83" s="21">
        <f>G84+G85</f>
        <v>0</v>
      </c>
      <c r="H83" s="21"/>
    </row>
    <row r="84" spans="1:8" s="5" customFormat="1" ht="21.6" customHeight="1">
      <c r="A84" s="22">
        <v>61</v>
      </c>
      <c r="B84" s="23" t="s">
        <v>169</v>
      </c>
      <c r="C84" s="23" t="s">
        <v>170</v>
      </c>
      <c r="D84" s="23" t="s">
        <v>33</v>
      </c>
      <c r="E84" s="24">
        <v>1</v>
      </c>
      <c r="F84" s="24"/>
      <c r="G84" s="24">
        <f t="shared" ref="G84:G85" si="6">E84*F84</f>
        <v>0</v>
      </c>
      <c r="H84" s="24"/>
    </row>
    <row r="85" spans="1:8" s="5" customFormat="1" ht="21.6" customHeight="1">
      <c r="A85" s="22">
        <v>62</v>
      </c>
      <c r="B85" s="23" t="s">
        <v>171</v>
      </c>
      <c r="C85" s="23" t="s">
        <v>172</v>
      </c>
      <c r="D85" s="23" t="s">
        <v>33</v>
      </c>
      <c r="E85" s="24">
        <v>1</v>
      </c>
      <c r="F85" s="24"/>
      <c r="G85" s="24">
        <f t="shared" si="6"/>
        <v>0</v>
      </c>
      <c r="H85" s="24"/>
    </row>
    <row r="86" spans="1:8" s="5" customFormat="1" ht="28.15" customHeight="1">
      <c r="A86" s="19"/>
      <c r="B86" s="20" t="s">
        <v>173</v>
      </c>
      <c r="C86" s="20" t="s">
        <v>174</v>
      </c>
      <c r="D86" s="20"/>
      <c r="E86" s="21"/>
      <c r="F86" s="21"/>
      <c r="G86" s="21">
        <f>G87+G88+G89+G90+G91+G92+G93+G94</f>
        <v>0</v>
      </c>
      <c r="H86" s="21"/>
    </row>
    <row r="87" spans="1:8" s="5" customFormat="1" ht="21.6" customHeight="1">
      <c r="A87" s="22">
        <v>63</v>
      </c>
      <c r="B87" s="23" t="s">
        <v>175</v>
      </c>
      <c r="C87" s="23" t="s">
        <v>176</v>
      </c>
      <c r="D87" s="23" t="s">
        <v>80</v>
      </c>
      <c r="E87" s="24">
        <v>129.19999999999999</v>
      </c>
      <c r="F87" s="24"/>
      <c r="G87" s="24">
        <f t="shared" ref="G87:G94" si="7">E87*F87</f>
        <v>0</v>
      </c>
      <c r="H87" s="24"/>
    </row>
    <row r="88" spans="1:8" s="5" customFormat="1" ht="21.6" customHeight="1">
      <c r="A88" s="22">
        <v>64</v>
      </c>
      <c r="B88" s="23" t="s">
        <v>177</v>
      </c>
      <c r="C88" s="23" t="s">
        <v>178</v>
      </c>
      <c r="D88" s="23" t="s">
        <v>80</v>
      </c>
      <c r="E88" s="24">
        <v>128</v>
      </c>
      <c r="F88" s="24"/>
      <c r="G88" s="24">
        <f t="shared" si="7"/>
        <v>0</v>
      </c>
      <c r="H88" s="24"/>
    </row>
    <row r="89" spans="1:8" s="5" customFormat="1" ht="21.6" customHeight="1">
      <c r="A89" s="22">
        <v>65</v>
      </c>
      <c r="B89" s="23" t="s">
        <v>179</v>
      </c>
      <c r="C89" s="23" t="s">
        <v>180</v>
      </c>
      <c r="D89" s="23" t="s">
        <v>80</v>
      </c>
      <c r="E89" s="24">
        <v>44.7</v>
      </c>
      <c r="F89" s="24"/>
      <c r="G89" s="24">
        <f t="shared" si="7"/>
        <v>0</v>
      </c>
      <c r="H89" s="24"/>
    </row>
    <row r="90" spans="1:8" s="5" customFormat="1" ht="21.6" customHeight="1">
      <c r="A90" s="25">
        <v>66</v>
      </c>
      <c r="B90" s="26" t="s">
        <v>181</v>
      </c>
      <c r="C90" s="26" t="s">
        <v>182</v>
      </c>
      <c r="D90" s="26" t="s">
        <v>27</v>
      </c>
      <c r="E90" s="27">
        <v>2.6539999999999999</v>
      </c>
      <c r="F90" s="27"/>
      <c r="G90" s="24">
        <f t="shared" si="7"/>
        <v>0</v>
      </c>
      <c r="H90" s="27"/>
    </row>
    <row r="91" spans="1:8" s="5" customFormat="1" ht="21.6" customHeight="1">
      <c r="A91" s="22">
        <v>67</v>
      </c>
      <c r="B91" s="23" t="s">
        <v>183</v>
      </c>
      <c r="C91" s="23" t="s">
        <v>184</v>
      </c>
      <c r="D91" s="23" t="s">
        <v>30</v>
      </c>
      <c r="E91" s="24">
        <v>100.8</v>
      </c>
      <c r="F91" s="24"/>
      <c r="G91" s="24">
        <f t="shared" si="7"/>
        <v>0</v>
      </c>
      <c r="H91" s="24"/>
    </row>
    <row r="92" spans="1:8" s="5" customFormat="1" ht="21.6" customHeight="1">
      <c r="A92" s="25">
        <v>68</v>
      </c>
      <c r="B92" s="26" t="s">
        <v>185</v>
      </c>
      <c r="C92" s="26" t="s">
        <v>186</v>
      </c>
      <c r="D92" s="26" t="s">
        <v>27</v>
      </c>
      <c r="E92" s="27">
        <v>2.395</v>
      </c>
      <c r="F92" s="27"/>
      <c r="G92" s="24">
        <f t="shared" si="7"/>
        <v>0</v>
      </c>
      <c r="H92" s="27"/>
    </row>
    <row r="93" spans="1:8" s="5" customFormat="1" ht="21.6" customHeight="1">
      <c r="A93" s="22">
        <v>69</v>
      </c>
      <c r="B93" s="23" t="s">
        <v>187</v>
      </c>
      <c r="C93" s="23" t="s">
        <v>188</v>
      </c>
      <c r="D93" s="23" t="s">
        <v>30</v>
      </c>
      <c r="E93" s="24">
        <v>81.900000000000006</v>
      </c>
      <c r="F93" s="24"/>
      <c r="G93" s="24">
        <f t="shared" si="7"/>
        <v>0</v>
      </c>
      <c r="H93" s="24"/>
    </row>
    <row r="94" spans="1:8" s="5" customFormat="1" ht="21.6" customHeight="1">
      <c r="A94" s="22">
        <v>70</v>
      </c>
      <c r="B94" s="23" t="s">
        <v>189</v>
      </c>
      <c r="C94" s="23" t="s">
        <v>190</v>
      </c>
      <c r="D94" s="23" t="s">
        <v>61</v>
      </c>
      <c r="E94" s="24">
        <v>3.4319999999999999</v>
      </c>
      <c r="F94" s="24"/>
      <c r="G94" s="24">
        <f t="shared" si="7"/>
        <v>0</v>
      </c>
      <c r="H94" s="24"/>
    </row>
    <row r="95" spans="1:8" s="5" customFormat="1" ht="28.15" customHeight="1">
      <c r="A95" s="19"/>
      <c r="B95" s="20" t="s">
        <v>191</v>
      </c>
      <c r="C95" s="20" t="s">
        <v>192</v>
      </c>
      <c r="D95" s="20"/>
      <c r="E95" s="21"/>
      <c r="F95" s="21"/>
      <c r="G95" s="21">
        <f>G96+G97+G98+G99+G100+G101+G102+G103</f>
        <v>0</v>
      </c>
      <c r="H95" s="21"/>
    </row>
    <row r="96" spans="1:8" s="5" customFormat="1" ht="21.6" customHeight="1">
      <c r="A96" s="22">
        <v>71</v>
      </c>
      <c r="B96" s="23" t="s">
        <v>193</v>
      </c>
      <c r="C96" s="23" t="s">
        <v>194</v>
      </c>
      <c r="D96" s="23" t="s">
        <v>30</v>
      </c>
      <c r="E96" s="24">
        <v>81.900000000000006</v>
      </c>
      <c r="F96" s="24"/>
      <c r="G96" s="24">
        <f t="shared" ref="G96:G103" si="8">E96*F96</f>
        <v>0</v>
      </c>
      <c r="H96" s="24"/>
    </row>
    <row r="97" spans="1:8" s="5" customFormat="1" ht="21.6" customHeight="1">
      <c r="A97" s="22">
        <v>72</v>
      </c>
      <c r="B97" s="23" t="s">
        <v>195</v>
      </c>
      <c r="C97" s="23" t="s">
        <v>196</v>
      </c>
      <c r="D97" s="23" t="s">
        <v>30</v>
      </c>
      <c r="E97" s="24">
        <v>100.8</v>
      </c>
      <c r="F97" s="24"/>
      <c r="G97" s="24">
        <f t="shared" si="8"/>
        <v>0</v>
      </c>
      <c r="H97" s="24"/>
    </row>
    <row r="98" spans="1:8" s="5" customFormat="1" ht="21.6" customHeight="1">
      <c r="A98" s="22">
        <v>73</v>
      </c>
      <c r="B98" s="23" t="s">
        <v>197</v>
      </c>
      <c r="C98" s="23" t="s">
        <v>198</v>
      </c>
      <c r="D98" s="23" t="s">
        <v>80</v>
      </c>
      <c r="E98" s="24">
        <v>25.2</v>
      </c>
      <c r="F98" s="24"/>
      <c r="G98" s="24">
        <f t="shared" si="8"/>
        <v>0</v>
      </c>
      <c r="H98" s="24"/>
    </row>
    <row r="99" spans="1:8" s="5" customFormat="1" ht="21.6" customHeight="1">
      <c r="A99" s="22">
        <v>74</v>
      </c>
      <c r="B99" s="23" t="s">
        <v>199</v>
      </c>
      <c r="C99" s="23" t="s">
        <v>200</v>
      </c>
      <c r="D99" s="23" t="s">
        <v>33</v>
      </c>
      <c r="E99" s="24">
        <v>2</v>
      </c>
      <c r="F99" s="24"/>
      <c r="G99" s="24">
        <f t="shared" si="8"/>
        <v>0</v>
      </c>
      <c r="H99" s="24"/>
    </row>
    <row r="100" spans="1:8" s="5" customFormat="1" ht="21.6" customHeight="1">
      <c r="A100" s="22">
        <v>75</v>
      </c>
      <c r="B100" s="23" t="s">
        <v>201</v>
      </c>
      <c r="C100" s="23" t="s">
        <v>202</v>
      </c>
      <c r="D100" s="23" t="s">
        <v>80</v>
      </c>
      <c r="E100" s="24">
        <v>16</v>
      </c>
      <c r="F100" s="24"/>
      <c r="G100" s="24">
        <f t="shared" si="8"/>
        <v>0</v>
      </c>
      <c r="H100" s="24"/>
    </row>
    <row r="101" spans="1:8" s="5" customFormat="1" ht="21.6" customHeight="1">
      <c r="A101" s="22">
        <v>76</v>
      </c>
      <c r="B101" s="23" t="s">
        <v>203</v>
      </c>
      <c r="C101" s="23" t="s">
        <v>204</v>
      </c>
      <c r="D101" s="23" t="s">
        <v>80</v>
      </c>
      <c r="E101" s="24">
        <v>12.6</v>
      </c>
      <c r="F101" s="24"/>
      <c r="G101" s="24">
        <f t="shared" si="8"/>
        <v>0</v>
      </c>
      <c r="H101" s="24"/>
    </row>
    <row r="102" spans="1:8" s="5" customFormat="1" ht="21.6" customHeight="1">
      <c r="A102" s="22">
        <v>77</v>
      </c>
      <c r="B102" s="23" t="s">
        <v>205</v>
      </c>
      <c r="C102" s="23" t="s">
        <v>206</v>
      </c>
      <c r="D102" s="23" t="s">
        <v>80</v>
      </c>
      <c r="E102" s="24">
        <v>8</v>
      </c>
      <c r="F102" s="24"/>
      <c r="G102" s="24">
        <f t="shared" si="8"/>
        <v>0</v>
      </c>
      <c r="H102" s="24"/>
    </row>
    <row r="103" spans="1:8" s="5" customFormat="1" ht="21.6" customHeight="1">
      <c r="A103" s="22">
        <v>78</v>
      </c>
      <c r="B103" s="23" t="s">
        <v>207</v>
      </c>
      <c r="C103" s="23" t="s">
        <v>208</v>
      </c>
      <c r="D103" s="23" t="s">
        <v>61</v>
      </c>
      <c r="E103" s="24">
        <v>1.071</v>
      </c>
      <c r="F103" s="24"/>
      <c r="G103" s="24">
        <f t="shared" si="8"/>
        <v>0</v>
      </c>
      <c r="H103" s="24"/>
    </row>
    <row r="104" spans="1:8" s="5" customFormat="1" ht="28.15" customHeight="1">
      <c r="A104" s="19"/>
      <c r="B104" s="20" t="s">
        <v>209</v>
      </c>
      <c r="C104" s="20" t="s">
        <v>210</v>
      </c>
      <c r="D104" s="20"/>
      <c r="E104" s="21"/>
      <c r="F104" s="21"/>
      <c r="G104" s="21">
        <f>G105+G106+G107+G108+G109+G110+G111+G112+G113+G114+G115</f>
        <v>0</v>
      </c>
      <c r="H104" s="21"/>
    </row>
    <row r="105" spans="1:8" s="5" customFormat="1" ht="21.6" customHeight="1">
      <c r="A105" s="22">
        <v>79</v>
      </c>
      <c r="B105" s="23" t="s">
        <v>211</v>
      </c>
      <c r="C105" s="23" t="s">
        <v>212</v>
      </c>
      <c r="D105" s="23" t="s">
        <v>30</v>
      </c>
      <c r="E105" s="24">
        <v>25.3</v>
      </c>
      <c r="F105" s="24"/>
      <c r="G105" s="24">
        <f t="shared" ref="G105:G115" si="9">E105*F105</f>
        <v>0</v>
      </c>
      <c r="H105" s="24"/>
    </row>
    <row r="106" spans="1:8" s="5" customFormat="1" ht="21.6" customHeight="1">
      <c r="A106" s="25">
        <v>80</v>
      </c>
      <c r="B106" s="26" t="s">
        <v>213</v>
      </c>
      <c r="C106" s="26" t="s">
        <v>214</v>
      </c>
      <c r="D106" s="26" t="s">
        <v>30</v>
      </c>
      <c r="E106" s="27">
        <v>26.312000000000001</v>
      </c>
      <c r="F106" s="27"/>
      <c r="G106" s="24">
        <f t="shared" si="9"/>
        <v>0</v>
      </c>
      <c r="H106" s="27"/>
    </row>
    <row r="107" spans="1:8" s="5" customFormat="1" ht="12" customHeight="1">
      <c r="A107" s="22">
        <v>81</v>
      </c>
      <c r="B107" s="23" t="s">
        <v>215</v>
      </c>
      <c r="C107" s="23" t="s">
        <v>216</v>
      </c>
      <c r="D107" s="23" t="s">
        <v>80</v>
      </c>
      <c r="E107" s="24">
        <v>60</v>
      </c>
      <c r="F107" s="24"/>
      <c r="G107" s="24">
        <f t="shared" si="9"/>
        <v>0</v>
      </c>
      <c r="H107" s="24"/>
    </row>
    <row r="108" spans="1:8" s="5" customFormat="1" ht="21.6" customHeight="1">
      <c r="A108" s="25">
        <v>82</v>
      </c>
      <c r="B108" s="26" t="s">
        <v>217</v>
      </c>
      <c r="C108" s="26" t="s">
        <v>218</v>
      </c>
      <c r="D108" s="26" t="s">
        <v>27</v>
      </c>
      <c r="E108" s="27">
        <v>0.312</v>
      </c>
      <c r="F108" s="27"/>
      <c r="G108" s="24">
        <f t="shared" si="9"/>
        <v>0</v>
      </c>
      <c r="H108" s="27"/>
    </row>
    <row r="109" spans="1:8" s="5" customFormat="1" ht="12" customHeight="1">
      <c r="A109" s="22">
        <v>83</v>
      </c>
      <c r="B109" s="23" t="s">
        <v>219</v>
      </c>
      <c r="C109" s="23" t="s">
        <v>220</v>
      </c>
      <c r="D109" s="23" t="s">
        <v>80</v>
      </c>
      <c r="E109" s="24">
        <v>27</v>
      </c>
      <c r="F109" s="24"/>
      <c r="G109" s="24">
        <f t="shared" si="9"/>
        <v>0</v>
      </c>
      <c r="H109" s="24"/>
    </row>
    <row r="110" spans="1:8" s="5" customFormat="1" ht="21.6" customHeight="1">
      <c r="A110" s="25">
        <v>84</v>
      </c>
      <c r="B110" s="26" t="s">
        <v>221</v>
      </c>
      <c r="C110" s="26" t="s">
        <v>222</v>
      </c>
      <c r="D110" s="26" t="s">
        <v>33</v>
      </c>
      <c r="E110" s="27">
        <v>2</v>
      </c>
      <c r="F110" s="27"/>
      <c r="G110" s="24">
        <f t="shared" si="9"/>
        <v>0</v>
      </c>
      <c r="H110" s="27"/>
    </row>
    <row r="111" spans="1:8" s="5" customFormat="1" ht="31.15" customHeight="1">
      <c r="A111" s="25">
        <v>85</v>
      </c>
      <c r="B111" s="26" t="s">
        <v>223</v>
      </c>
      <c r="C111" s="26" t="s">
        <v>224</v>
      </c>
      <c r="D111" s="26" t="s">
        <v>33</v>
      </c>
      <c r="E111" s="27">
        <v>3</v>
      </c>
      <c r="F111" s="27"/>
      <c r="G111" s="24">
        <f t="shared" si="9"/>
        <v>0</v>
      </c>
      <c r="H111" s="27"/>
    </row>
    <row r="112" spans="1:8" s="5" customFormat="1" ht="21.6" customHeight="1">
      <c r="A112" s="22">
        <v>86</v>
      </c>
      <c r="B112" s="23" t="s">
        <v>225</v>
      </c>
      <c r="C112" s="23" t="s">
        <v>226</v>
      </c>
      <c r="D112" s="23" t="s">
        <v>33</v>
      </c>
      <c r="E112" s="24">
        <v>3</v>
      </c>
      <c r="F112" s="24"/>
      <c r="G112" s="24">
        <f t="shared" si="9"/>
        <v>0</v>
      </c>
      <c r="H112" s="24"/>
    </row>
    <row r="113" spans="1:8" s="5" customFormat="1" ht="21.6" customHeight="1">
      <c r="A113" s="25">
        <v>87</v>
      </c>
      <c r="B113" s="26" t="s">
        <v>227</v>
      </c>
      <c r="C113" s="26" t="s">
        <v>228</v>
      </c>
      <c r="D113" s="26" t="s">
        <v>33</v>
      </c>
      <c r="E113" s="27">
        <v>3</v>
      </c>
      <c r="F113" s="27"/>
      <c r="G113" s="24">
        <f t="shared" si="9"/>
        <v>0</v>
      </c>
      <c r="H113" s="27"/>
    </row>
    <row r="114" spans="1:8" s="5" customFormat="1" ht="21.6" customHeight="1">
      <c r="A114" s="25">
        <v>88</v>
      </c>
      <c r="B114" s="26" t="s">
        <v>229</v>
      </c>
      <c r="C114" s="26" t="s">
        <v>230</v>
      </c>
      <c r="D114" s="26" t="s">
        <v>33</v>
      </c>
      <c r="E114" s="27">
        <v>3</v>
      </c>
      <c r="F114" s="27"/>
      <c r="G114" s="24">
        <f t="shared" si="9"/>
        <v>0</v>
      </c>
      <c r="H114" s="27"/>
    </row>
    <row r="115" spans="1:8" s="5" customFormat="1" ht="21.6" customHeight="1">
      <c r="A115" s="22">
        <v>89</v>
      </c>
      <c r="B115" s="23" t="s">
        <v>231</v>
      </c>
      <c r="C115" s="23" t="s">
        <v>232</v>
      </c>
      <c r="D115" s="23" t="s">
        <v>61</v>
      </c>
      <c r="E115" s="24">
        <v>0.81799999999999995</v>
      </c>
      <c r="F115" s="24"/>
      <c r="G115" s="24">
        <f t="shared" si="9"/>
        <v>0</v>
      </c>
      <c r="H115" s="24"/>
    </row>
    <row r="116" spans="1:8" s="5" customFormat="1" ht="28.15" customHeight="1">
      <c r="A116" s="19"/>
      <c r="B116" s="20" t="s">
        <v>233</v>
      </c>
      <c r="C116" s="20" t="s">
        <v>234</v>
      </c>
      <c r="D116" s="20"/>
      <c r="E116" s="21"/>
      <c r="F116" s="21"/>
      <c r="G116" s="21">
        <f>G117+G118+G119+G120+G121+G122</f>
        <v>0</v>
      </c>
      <c r="H116" s="21"/>
    </row>
    <row r="117" spans="1:8" s="5" customFormat="1" ht="12" customHeight="1">
      <c r="A117" s="22">
        <v>90</v>
      </c>
      <c r="B117" s="23" t="s">
        <v>235</v>
      </c>
      <c r="C117" s="23" t="s">
        <v>236</v>
      </c>
      <c r="D117" s="23" t="s">
        <v>80</v>
      </c>
      <c r="E117" s="24">
        <v>1.5</v>
      </c>
      <c r="F117" s="24"/>
      <c r="G117" s="24">
        <f t="shared" ref="G117:G122" si="10">E117*F117</f>
        <v>0</v>
      </c>
      <c r="H117" s="24"/>
    </row>
    <row r="118" spans="1:8" s="5" customFormat="1" ht="21.6" customHeight="1">
      <c r="A118" s="22">
        <v>91</v>
      </c>
      <c r="B118" s="23" t="s">
        <v>237</v>
      </c>
      <c r="C118" s="23" t="s">
        <v>238</v>
      </c>
      <c r="D118" s="23" t="s">
        <v>33</v>
      </c>
      <c r="E118" s="24">
        <v>1</v>
      </c>
      <c r="F118" s="24"/>
      <c r="G118" s="24">
        <f t="shared" si="10"/>
        <v>0</v>
      </c>
      <c r="H118" s="24"/>
    </row>
    <row r="119" spans="1:8" s="5" customFormat="1" ht="21.6" customHeight="1">
      <c r="A119" s="25">
        <v>92</v>
      </c>
      <c r="B119" s="26" t="s">
        <v>227</v>
      </c>
      <c r="C119" s="26" t="s">
        <v>228</v>
      </c>
      <c r="D119" s="26" t="s">
        <v>33</v>
      </c>
      <c r="E119" s="27">
        <v>1</v>
      </c>
      <c r="F119" s="27"/>
      <c r="G119" s="24">
        <f t="shared" si="10"/>
        <v>0</v>
      </c>
      <c r="H119" s="27"/>
    </row>
    <row r="120" spans="1:8" s="5" customFormat="1" ht="21.6" customHeight="1">
      <c r="A120" s="25">
        <v>93</v>
      </c>
      <c r="B120" s="26" t="s">
        <v>239</v>
      </c>
      <c r="C120" s="26" t="s">
        <v>240</v>
      </c>
      <c r="D120" s="26" t="s">
        <v>33</v>
      </c>
      <c r="E120" s="27">
        <v>1</v>
      </c>
      <c r="F120" s="27"/>
      <c r="G120" s="24">
        <f t="shared" si="10"/>
        <v>0</v>
      </c>
      <c r="H120" s="27"/>
    </row>
    <row r="121" spans="1:8" s="5" customFormat="1" ht="21.6" customHeight="1">
      <c r="A121" s="22">
        <v>94</v>
      </c>
      <c r="B121" s="23" t="s">
        <v>241</v>
      </c>
      <c r="C121" s="23" t="s">
        <v>242</v>
      </c>
      <c r="D121" s="23" t="s">
        <v>80</v>
      </c>
      <c r="E121" s="24">
        <v>12</v>
      </c>
      <c r="F121" s="24"/>
      <c r="G121" s="24">
        <f t="shared" si="10"/>
        <v>0</v>
      </c>
      <c r="H121" s="24"/>
    </row>
    <row r="122" spans="1:8" s="5" customFormat="1" ht="21.6" customHeight="1">
      <c r="A122" s="25">
        <v>95</v>
      </c>
      <c r="B122" s="26" t="s">
        <v>243</v>
      </c>
      <c r="C122" s="26" t="s">
        <v>244</v>
      </c>
      <c r="D122" s="26" t="s">
        <v>33</v>
      </c>
      <c r="E122" s="27">
        <v>2</v>
      </c>
      <c r="F122" s="27"/>
      <c r="G122" s="24">
        <f t="shared" si="10"/>
        <v>0</v>
      </c>
      <c r="H122" s="27"/>
    </row>
    <row r="123" spans="1:8" s="5" customFormat="1" ht="28.15" customHeight="1">
      <c r="A123" s="19"/>
      <c r="B123" s="20" t="s">
        <v>245</v>
      </c>
      <c r="C123" s="20" t="s">
        <v>246</v>
      </c>
      <c r="D123" s="20"/>
      <c r="E123" s="21"/>
      <c r="F123" s="21"/>
      <c r="G123" s="21">
        <f>G124+G125</f>
        <v>0</v>
      </c>
      <c r="H123" s="21"/>
    </row>
    <row r="124" spans="1:8" s="5" customFormat="1" ht="21.6" customHeight="1">
      <c r="A124" s="22">
        <v>96</v>
      </c>
      <c r="B124" s="23" t="s">
        <v>247</v>
      </c>
      <c r="C124" s="23" t="s">
        <v>248</v>
      </c>
      <c r="D124" s="23" t="s">
        <v>30</v>
      </c>
      <c r="E124" s="24">
        <v>15.95</v>
      </c>
      <c r="F124" s="24"/>
      <c r="G124" s="24">
        <f t="shared" ref="G124:G125" si="11">E124*F124</f>
        <v>0</v>
      </c>
      <c r="H124" s="24"/>
    </row>
    <row r="125" spans="1:8" s="5" customFormat="1" ht="21.6" customHeight="1">
      <c r="A125" s="25">
        <v>97</v>
      </c>
      <c r="B125" s="26" t="s">
        <v>249</v>
      </c>
      <c r="C125" s="26" t="s">
        <v>250</v>
      </c>
      <c r="D125" s="26" t="s">
        <v>30</v>
      </c>
      <c r="E125" s="27">
        <v>16.268999999999998</v>
      </c>
      <c r="F125" s="27"/>
      <c r="G125" s="24">
        <f t="shared" si="11"/>
        <v>0</v>
      </c>
      <c r="H125" s="27"/>
    </row>
    <row r="126" spans="1:8" s="5" customFormat="1" ht="28.15" customHeight="1">
      <c r="A126" s="19"/>
      <c r="B126" s="20" t="s">
        <v>251</v>
      </c>
      <c r="C126" s="20" t="s">
        <v>252</v>
      </c>
      <c r="D126" s="20"/>
      <c r="E126" s="21"/>
      <c r="F126" s="21"/>
      <c r="G126" s="21">
        <f>G127+G128+G129+G130</f>
        <v>0</v>
      </c>
      <c r="H126" s="21"/>
    </row>
    <row r="127" spans="1:8" s="5" customFormat="1" ht="21.6" customHeight="1">
      <c r="A127" s="22">
        <v>98</v>
      </c>
      <c r="B127" s="23" t="s">
        <v>253</v>
      </c>
      <c r="C127" s="23" t="s">
        <v>254</v>
      </c>
      <c r="D127" s="23" t="s">
        <v>30</v>
      </c>
      <c r="E127" s="24">
        <v>21.2</v>
      </c>
      <c r="F127" s="24"/>
      <c r="G127" s="24">
        <f t="shared" ref="G127:G130" si="12">E127*F127</f>
        <v>0</v>
      </c>
      <c r="H127" s="24"/>
    </row>
    <row r="128" spans="1:8" s="5" customFormat="1" ht="21.6" customHeight="1">
      <c r="A128" s="25">
        <v>99</v>
      </c>
      <c r="B128" s="26" t="s">
        <v>255</v>
      </c>
      <c r="C128" s="26" t="s">
        <v>256</v>
      </c>
      <c r="D128" s="26" t="s">
        <v>30</v>
      </c>
      <c r="E128" s="27">
        <v>21.623999999999999</v>
      </c>
      <c r="F128" s="27"/>
      <c r="G128" s="24">
        <f t="shared" si="12"/>
        <v>0</v>
      </c>
      <c r="H128" s="27"/>
    </row>
    <row r="129" spans="1:8" s="5" customFormat="1" ht="12" customHeight="1">
      <c r="A129" s="22">
        <v>100</v>
      </c>
      <c r="B129" s="23" t="s">
        <v>257</v>
      </c>
      <c r="C129" s="23" t="s">
        <v>258</v>
      </c>
      <c r="D129" s="23" t="s">
        <v>30</v>
      </c>
      <c r="E129" s="24">
        <v>9.5399999999999991</v>
      </c>
      <c r="F129" s="24"/>
      <c r="G129" s="24">
        <f t="shared" si="12"/>
        <v>0</v>
      </c>
      <c r="H129" s="24"/>
    </row>
    <row r="130" spans="1:8" s="5" customFormat="1" ht="12" customHeight="1">
      <c r="A130" s="25">
        <v>101</v>
      </c>
      <c r="B130" s="26" t="s">
        <v>259</v>
      </c>
      <c r="C130" s="26" t="s">
        <v>260</v>
      </c>
      <c r="D130" s="26" t="s">
        <v>30</v>
      </c>
      <c r="E130" s="27">
        <v>9.5399999999999991</v>
      </c>
      <c r="F130" s="27"/>
      <c r="G130" s="24">
        <f t="shared" si="12"/>
        <v>0</v>
      </c>
      <c r="H130" s="27"/>
    </row>
    <row r="131" spans="1:8" s="5" customFormat="1" ht="28.15" customHeight="1">
      <c r="A131" s="19"/>
      <c r="B131" s="20" t="s">
        <v>261</v>
      </c>
      <c r="C131" s="20" t="s">
        <v>262</v>
      </c>
      <c r="D131" s="20"/>
      <c r="E131" s="21"/>
      <c r="F131" s="21"/>
      <c r="G131" s="21">
        <f>G132+G133+G134+G135</f>
        <v>0</v>
      </c>
      <c r="H131" s="21"/>
    </row>
    <row r="132" spans="1:8" s="5" customFormat="1" ht="21.6" customHeight="1">
      <c r="A132" s="22">
        <v>102</v>
      </c>
      <c r="B132" s="23" t="s">
        <v>263</v>
      </c>
      <c r="C132" s="23" t="s">
        <v>264</v>
      </c>
      <c r="D132" s="23" t="s">
        <v>30</v>
      </c>
      <c r="E132" s="24">
        <v>4</v>
      </c>
      <c r="F132" s="24"/>
      <c r="G132" s="24">
        <f t="shared" ref="G132:G135" si="13">E132*F132</f>
        <v>0</v>
      </c>
      <c r="H132" s="24"/>
    </row>
    <row r="133" spans="1:8" s="5" customFormat="1" ht="21.6" customHeight="1">
      <c r="A133" s="22">
        <v>103</v>
      </c>
      <c r="B133" s="23" t="s">
        <v>265</v>
      </c>
      <c r="C133" s="23" t="s">
        <v>266</v>
      </c>
      <c r="D133" s="23" t="s">
        <v>30</v>
      </c>
      <c r="E133" s="24">
        <v>4</v>
      </c>
      <c r="F133" s="24"/>
      <c r="G133" s="24">
        <f t="shared" si="13"/>
        <v>0</v>
      </c>
      <c r="H133" s="24"/>
    </row>
    <row r="134" spans="1:8" s="5" customFormat="1" ht="21.6" customHeight="1">
      <c r="A134" s="22">
        <v>104</v>
      </c>
      <c r="B134" s="23" t="s">
        <v>267</v>
      </c>
      <c r="C134" s="23" t="s">
        <v>268</v>
      </c>
      <c r="D134" s="23" t="s">
        <v>30</v>
      </c>
      <c r="E134" s="24">
        <v>25</v>
      </c>
      <c r="F134" s="24"/>
      <c r="G134" s="24">
        <f t="shared" si="13"/>
        <v>0</v>
      </c>
      <c r="H134" s="24"/>
    </row>
    <row r="135" spans="1:8" s="5" customFormat="1" ht="21.6" customHeight="1">
      <c r="A135" s="22">
        <v>105</v>
      </c>
      <c r="B135" s="23" t="s">
        <v>269</v>
      </c>
      <c r="C135" s="23" t="s">
        <v>270</v>
      </c>
      <c r="D135" s="23" t="s">
        <v>30</v>
      </c>
      <c r="E135" s="24">
        <v>38</v>
      </c>
      <c r="F135" s="24"/>
      <c r="G135" s="24">
        <f t="shared" si="13"/>
        <v>0</v>
      </c>
      <c r="H135" s="24"/>
    </row>
    <row r="136" spans="1:8" s="5" customFormat="1" ht="28.15" customHeight="1">
      <c r="A136" s="19"/>
      <c r="B136" s="20" t="s">
        <v>271</v>
      </c>
      <c r="C136" s="20" t="s">
        <v>272</v>
      </c>
      <c r="D136" s="20"/>
      <c r="E136" s="21"/>
      <c r="F136" s="21"/>
      <c r="G136" s="21">
        <f>G137+G138</f>
        <v>0</v>
      </c>
      <c r="H136" s="21"/>
    </row>
    <row r="137" spans="1:8" s="5" customFormat="1" ht="12" customHeight="1">
      <c r="A137" s="22">
        <v>106</v>
      </c>
      <c r="B137" s="23" t="s">
        <v>273</v>
      </c>
      <c r="C137" s="23" t="s">
        <v>274</v>
      </c>
      <c r="D137" s="23" t="s">
        <v>30</v>
      </c>
      <c r="E137" s="24">
        <v>51.36</v>
      </c>
      <c r="F137" s="24"/>
      <c r="G137" s="24">
        <f t="shared" ref="G137:G138" si="14">E137*F137</f>
        <v>0</v>
      </c>
      <c r="H137" s="24"/>
    </row>
    <row r="138" spans="1:8" s="5" customFormat="1" ht="21.6" customHeight="1">
      <c r="A138" s="22">
        <v>107</v>
      </c>
      <c r="B138" s="23" t="s">
        <v>275</v>
      </c>
      <c r="C138" s="23" t="s">
        <v>276</v>
      </c>
      <c r="D138" s="23" t="s">
        <v>30</v>
      </c>
      <c r="E138" s="24">
        <v>194.43</v>
      </c>
      <c r="F138" s="24"/>
      <c r="G138" s="24">
        <f t="shared" si="14"/>
        <v>0</v>
      </c>
      <c r="H138" s="24"/>
    </row>
    <row r="139" spans="1:8" s="5" customFormat="1" ht="30.6" customHeight="1">
      <c r="A139" s="16"/>
      <c r="B139" s="17" t="s">
        <v>277</v>
      </c>
      <c r="C139" s="17" t="s">
        <v>278</v>
      </c>
      <c r="D139" s="17"/>
      <c r="E139" s="18"/>
      <c r="F139" s="18"/>
      <c r="G139" s="18"/>
      <c r="H139" s="18"/>
    </row>
    <row r="140" spans="1:8" s="5" customFormat="1" ht="30.6" customHeight="1">
      <c r="A140" s="16"/>
      <c r="B140" s="17" t="s">
        <v>279</v>
      </c>
      <c r="C140" s="17" t="s">
        <v>280</v>
      </c>
      <c r="D140" s="17"/>
      <c r="E140" s="18"/>
      <c r="F140" s="18"/>
      <c r="G140" s="18">
        <f>G141</f>
        <v>0</v>
      </c>
      <c r="H140" s="18"/>
    </row>
    <row r="141" spans="1:8" s="5" customFormat="1" ht="21.6" customHeight="1">
      <c r="A141" s="22">
        <v>108</v>
      </c>
      <c r="B141" s="23" t="s">
        <v>281</v>
      </c>
      <c r="C141" s="23" t="s">
        <v>282</v>
      </c>
      <c r="D141" s="23" t="s">
        <v>283</v>
      </c>
      <c r="E141" s="24">
        <v>15</v>
      </c>
      <c r="F141" s="24"/>
      <c r="G141" s="24">
        <f>E141*F141</f>
        <v>0</v>
      </c>
      <c r="H141" s="24"/>
    </row>
    <row r="142" spans="1:8" s="5" customFormat="1" ht="30.6" customHeight="1">
      <c r="A142" s="28"/>
      <c r="B142" s="29"/>
      <c r="C142" s="29" t="s">
        <v>284</v>
      </c>
      <c r="D142" s="29"/>
      <c r="E142" s="30"/>
      <c r="F142" s="30"/>
      <c r="G142" s="30">
        <f>G14+G19+G38+G58+G61+G65+G69+G71+G83+G86+G95+G104+G116+G123+G126+G131+G136+G140</f>
        <v>0</v>
      </c>
      <c r="H142" s="30"/>
    </row>
  </sheetData>
  <mergeCells count="2">
    <mergeCell ref="A1:H1"/>
    <mergeCell ref="A8:C8"/>
  </mergeCells>
  <pageMargins left="0.39370079040527345" right="0.39370079040527345" top="0.7874015808105469" bottom="0.7874015808105469" header="0" footer="0"/>
  <pageSetup paperSize="9" scale="75" fitToHeight="100" orientation="portrait" blackAndWhite="1" horizontalDpi="0" verticalDpi="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01 výkaz výmer</vt:lpstr>
      <vt:lpstr>'01 výkaz výmer'!Názvy_tlače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ntb</cp:lastModifiedBy>
  <dcterms:created xsi:type="dcterms:W3CDTF">2020-12-02T07:46:56Z</dcterms:created>
  <dcterms:modified xsi:type="dcterms:W3CDTF">2020-12-14T08:04:21Z</dcterms:modified>
</cp:coreProperties>
</file>