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ríjmy" sheetId="1" r:id="rId1"/>
    <sheet name="Výdavky" sheetId="2" r:id="rId2"/>
    <sheet name="fin. operácie" sheetId="3" state="hidden" r:id="rId3"/>
  </sheets>
  <definedNames/>
  <calcPr fullCalcOnLoad="1"/>
</workbook>
</file>

<file path=xl/sharedStrings.xml><?xml version="1.0" encoding="utf-8"?>
<sst xmlns="http://schemas.openxmlformats.org/spreadsheetml/2006/main" count="495" uniqueCount="212">
  <si>
    <t xml:space="preserve">DPFO Výnos dane z prijmov </t>
  </si>
  <si>
    <t>Spolu</t>
  </si>
  <si>
    <t>01116</t>
  </si>
  <si>
    <t>Cestovné náhrady</t>
  </si>
  <si>
    <t>0112</t>
  </si>
  <si>
    <t>0170</t>
  </si>
  <si>
    <t>0320</t>
  </si>
  <si>
    <t>0510</t>
  </si>
  <si>
    <t>0640</t>
  </si>
  <si>
    <t>08209</t>
  </si>
  <si>
    <t>0840</t>
  </si>
  <si>
    <t>Príjmové finančné operácie</t>
  </si>
  <si>
    <t>Výdavkové finančné operácie</t>
  </si>
  <si>
    <t>0810</t>
  </si>
  <si>
    <t>Daňové príjmy</t>
  </si>
  <si>
    <t>DzN - pozemky</t>
  </si>
  <si>
    <t xml:space="preserve">DzN - stavby </t>
  </si>
  <si>
    <t>Daň za psa</t>
  </si>
  <si>
    <t>Daň za ubytovanie</t>
  </si>
  <si>
    <t xml:space="preserve">Za komunálny odpad </t>
  </si>
  <si>
    <t>Nedaňové príjmy</t>
  </si>
  <si>
    <t>Kód</t>
  </si>
  <si>
    <t>Klasifikácia</t>
  </si>
  <si>
    <t>Názov položky</t>
  </si>
  <si>
    <t>Služby</t>
  </si>
  <si>
    <t>Verejné osvetlenie</t>
  </si>
  <si>
    <t>454001</t>
  </si>
  <si>
    <t>513002</t>
  </si>
  <si>
    <t xml:space="preserve"> </t>
  </si>
  <si>
    <t>DzN - byty</t>
  </si>
  <si>
    <t>0620</t>
  </si>
  <si>
    <t>Kapitálové príjmy</t>
  </si>
  <si>
    <t>Kapitálové výdavky</t>
  </si>
  <si>
    <t>Daň za užívanie verejného priestranstva</t>
  </si>
  <si>
    <t>Príjmy z prenajatých pozemkov</t>
  </si>
  <si>
    <t>Ostatné administratívne poplatky</t>
  </si>
  <si>
    <t>Úroky z tuzemských vkladov</t>
  </si>
  <si>
    <t>Príjmy z dobropisov</t>
  </si>
  <si>
    <t>Príjmy z prenajatých budov, priestorov, objektov</t>
  </si>
  <si>
    <t>Pokuty a penále za porušovanie predpisov</t>
  </si>
  <si>
    <t>rok 2010</t>
  </si>
  <si>
    <t>rok 2011</t>
  </si>
  <si>
    <t>rok 2012</t>
  </si>
  <si>
    <t>rok 2013</t>
  </si>
  <si>
    <t>rok 2014</t>
  </si>
  <si>
    <t>rok 2015</t>
  </si>
  <si>
    <t>Schválený rozpočet</t>
  </si>
  <si>
    <t>Návrh</t>
  </si>
  <si>
    <t>Plnenie rozpočtu</t>
  </si>
  <si>
    <t>Príjem z predaja pozemkov</t>
  </si>
  <si>
    <t>Bežné príjmy</t>
  </si>
  <si>
    <t>Vlastné príjmy RO s právnou sub.</t>
  </si>
  <si>
    <t>Rozpočtové príjmy spolu</t>
  </si>
  <si>
    <t>Tuzemské úvery bankové - dlhodobé</t>
  </si>
  <si>
    <t>Očakávaná skutočnosť</t>
  </si>
  <si>
    <t>Program</t>
  </si>
  <si>
    <t>Funkčná klasifikácia</t>
  </si>
  <si>
    <t>Rozpočtová klasifikácia</t>
  </si>
  <si>
    <t>Mzdy</t>
  </si>
  <si>
    <t>620</t>
  </si>
  <si>
    <t>632</t>
  </si>
  <si>
    <t>633</t>
  </si>
  <si>
    <t>634</t>
  </si>
  <si>
    <t>635</t>
  </si>
  <si>
    <t>637</t>
  </si>
  <si>
    <t>642</t>
  </si>
  <si>
    <t>Poistné a príspevok do poisťovní</t>
  </si>
  <si>
    <t xml:space="preserve">Materiál </t>
  </si>
  <si>
    <t>Dopravné</t>
  </si>
  <si>
    <t>Rutinná a štandardná údržba</t>
  </si>
  <si>
    <t>Energie, voda a telekomunikácie</t>
  </si>
  <si>
    <t>Transfery jednotlivcom a neziskovým PO</t>
  </si>
  <si>
    <t>610</t>
  </si>
  <si>
    <t>651</t>
  </si>
  <si>
    <t>Splácanie úrokov v tuzemsku</t>
  </si>
  <si>
    <t>0451</t>
  </si>
  <si>
    <t>09111</t>
  </si>
  <si>
    <t>09121</t>
  </si>
  <si>
    <t>09501</t>
  </si>
  <si>
    <t>09601</t>
  </si>
  <si>
    <t>Bežné výdavky spolu</t>
  </si>
  <si>
    <t>717</t>
  </si>
  <si>
    <t>Kapitálové výdavky spolu</t>
  </si>
  <si>
    <t>Transakcie verejného dlhu</t>
  </si>
  <si>
    <t>Výdavkové finančné operácie spolu</t>
  </si>
  <si>
    <t>Výdavky verejnej správy</t>
  </si>
  <si>
    <t>Ochrana pred požiarmi</t>
  </si>
  <si>
    <t>Cestná doprava</t>
  </si>
  <si>
    <t>Nakladanie s odpadmi</t>
  </si>
  <si>
    <t>Bývanie</t>
  </si>
  <si>
    <t>Športové služby</t>
  </si>
  <si>
    <t>Náboženské a iné spoločenské služby - DS</t>
  </si>
  <si>
    <t>Predškolská výchova s bežnou starostlivosťou</t>
  </si>
  <si>
    <t>Základné vzdelanie s bežnou starostlivosťou ZŠ</t>
  </si>
  <si>
    <t>Školský klub</t>
  </si>
  <si>
    <t>Školské stravovanie</t>
  </si>
  <si>
    <t>Sociálne zabezpečenie</t>
  </si>
  <si>
    <t>SUMARIZÁCIA</t>
  </si>
  <si>
    <t>Rozpočtové výdavky spolu</t>
  </si>
  <si>
    <t>Kultúrne služby</t>
  </si>
  <si>
    <t>0630</t>
  </si>
  <si>
    <t xml:space="preserve">Príjmy bežného rozpočtu </t>
  </si>
  <si>
    <t xml:space="preserve">Príjmy kapitálového  rozpočtu </t>
  </si>
  <si>
    <t>Výdavky bežného rozpočtu</t>
  </si>
  <si>
    <t>Odvody-úrazové</t>
  </si>
  <si>
    <t xml:space="preserve">prevod prostriedkov z RF obce </t>
  </si>
  <si>
    <t xml:space="preserve">Ochrana životného prostredia </t>
  </si>
  <si>
    <t>630</t>
  </si>
  <si>
    <t>640</t>
  </si>
  <si>
    <t>Zásobovanie vodou</t>
  </si>
  <si>
    <t xml:space="preserve">Knižnica </t>
  </si>
  <si>
    <t>08205</t>
  </si>
  <si>
    <t xml:space="preserve">Vysielacie a vydavateľské služby </t>
  </si>
  <si>
    <t>0830</t>
  </si>
  <si>
    <t xml:space="preserve">Tuzemské Bežné transfery </t>
  </si>
  <si>
    <t>10202</t>
  </si>
  <si>
    <t xml:space="preserve">Služby </t>
  </si>
  <si>
    <t>0443</t>
  </si>
  <si>
    <t>714</t>
  </si>
  <si>
    <t>Tuzemské BT - ZŠ - vzdel.poukazy</t>
  </si>
  <si>
    <t>Tuzemské BT - ZŠ - cestovné</t>
  </si>
  <si>
    <t xml:space="preserve">Tuzemské BT - ZŠ - deti v HN </t>
  </si>
  <si>
    <t>Tuzemské BT - MŠ - výchova, vzdelávanie</t>
  </si>
  <si>
    <t>Tuzemské BT - matrika</t>
  </si>
  <si>
    <t xml:space="preserve">Tuzemské BT - Regob </t>
  </si>
  <si>
    <t>Tuzemské BT - ŽP</t>
  </si>
  <si>
    <t>Tuzemské BT - MK</t>
  </si>
  <si>
    <t>Tuzemské BT - voľby</t>
  </si>
  <si>
    <t>Tuzemské BT - ZŠ - odchodné</t>
  </si>
  <si>
    <t>Tuzemské BT - MF - výpadok podiel.daní</t>
  </si>
  <si>
    <t>Tuzemské BT - AČ ŠR</t>
  </si>
  <si>
    <t>11T1</t>
  </si>
  <si>
    <t>11T2</t>
  </si>
  <si>
    <t>Tuzemské BT - Zamestnanosť § 50j  ŠR</t>
  </si>
  <si>
    <t>Poplatky a platby za predaj výrobkov, tovarov a sl.</t>
  </si>
  <si>
    <t>Poplatky a platby za stravné</t>
  </si>
  <si>
    <t>Príjmy z odvodov hazardných hier a iných pod.hier</t>
  </si>
  <si>
    <t>Tuzemské KT - Kanalizácia 1.etapa</t>
  </si>
  <si>
    <t>453</t>
  </si>
  <si>
    <t>Zostatok prostriedkov z predch. rokov</t>
  </si>
  <si>
    <t>Iné príjmy</t>
  </si>
  <si>
    <t>Tuzemské BT - AČ  ESF</t>
  </si>
  <si>
    <t>Tuzemské BT - Zamestnanosť § 50j  ESF</t>
  </si>
  <si>
    <t>Tuzemské BT - ZŠ - prenesené</t>
  </si>
  <si>
    <t>Tuzemské BT - sčítanie obyv.</t>
  </si>
  <si>
    <t>Tuzemské BT - ZŠ - deti zo SZP</t>
  </si>
  <si>
    <t>11S1</t>
  </si>
  <si>
    <t>11S2</t>
  </si>
  <si>
    <t>Tuzemské BT - Záchrana prír.dedičstva ERDF</t>
  </si>
  <si>
    <t>Tuzemské BT - Záchrana prír.dedičstva ŠR</t>
  </si>
  <si>
    <t>Tuzemské BT - Telocvičňa EÚ</t>
  </si>
  <si>
    <t>Tuzemské BT - Telocvičňa ŠR</t>
  </si>
  <si>
    <t>Tuzemské KT - MF - výmena okien</t>
  </si>
  <si>
    <t>Tuzemské KT - Telocvičňa EÚ</t>
  </si>
  <si>
    <t>Tuzemské KT - Telocvičňa ŠR</t>
  </si>
  <si>
    <t>513001</t>
  </si>
  <si>
    <t>Tuzemské úvery bankové - krátkodobé</t>
  </si>
  <si>
    <t>Tuzemské BT - AČ, Telocv.</t>
  </si>
  <si>
    <t>Príjmy z náhrad poistného plnenia</t>
  </si>
  <si>
    <t>Tuzemské BT - snehová kalamita</t>
  </si>
  <si>
    <t>Tuzemské BT - povodňové zabezp.práce KÚ ŽP</t>
  </si>
  <si>
    <t>Iné všeobecné služby Matrika, Regob</t>
  </si>
  <si>
    <t>0133</t>
  </si>
  <si>
    <t>641</t>
  </si>
  <si>
    <t>Transfery v rámci VS</t>
  </si>
  <si>
    <t xml:space="preserve">Finančná a rozpočtová oblasť </t>
  </si>
  <si>
    <t>653</t>
  </si>
  <si>
    <t>Manipulačné poplatky</t>
  </si>
  <si>
    <t>0530</t>
  </si>
  <si>
    <t>Ochrana pred povodňami Zam.§50j</t>
  </si>
  <si>
    <t>04219</t>
  </si>
  <si>
    <t>0660</t>
  </si>
  <si>
    <t>Tovary a služby</t>
  </si>
  <si>
    <t>Transfery jednotlivcom-príspevok</t>
  </si>
  <si>
    <t>Transfery</t>
  </si>
  <si>
    <t>10704</t>
  </si>
  <si>
    <t>Transfery HN</t>
  </si>
  <si>
    <t>631</t>
  </si>
  <si>
    <t>Rozvoj obce AČ</t>
  </si>
  <si>
    <t>0132</t>
  </si>
  <si>
    <t>Iné všeobecné služby Sčít.obyv.</t>
  </si>
  <si>
    <t>0160</t>
  </si>
  <si>
    <t>Iné všeob.služby Voľby</t>
  </si>
  <si>
    <t>0412</t>
  </si>
  <si>
    <t>Záchrana prírod. dedičstva</t>
  </si>
  <si>
    <t>Transfery na nemoc. Dávky</t>
  </si>
  <si>
    <t>Výstavba</t>
  </si>
  <si>
    <t>Kanalizácia</t>
  </si>
  <si>
    <t>0520</t>
  </si>
  <si>
    <t>Pamiatky, sochy</t>
  </si>
  <si>
    <t>08207</t>
  </si>
  <si>
    <t>10121</t>
  </si>
  <si>
    <t>10124</t>
  </si>
  <si>
    <t>Transfery obč. združeniu</t>
  </si>
  <si>
    <t>10201</t>
  </si>
  <si>
    <t>Rekonštrukcia okien a dverí</t>
  </si>
  <si>
    <t>711</t>
  </si>
  <si>
    <t>Nákup pozemkov</t>
  </si>
  <si>
    <t>719</t>
  </si>
  <si>
    <t>Projektová dokumentácia Klinianka</t>
  </si>
  <si>
    <t xml:space="preserve">MK - IBV Sihly </t>
  </si>
  <si>
    <t>Rekonštrukcia strechy 12 bj.</t>
  </si>
  <si>
    <t>710</t>
  </si>
  <si>
    <t>Telocvičňa</t>
  </si>
  <si>
    <t>Nákup osobného vozidla</t>
  </si>
  <si>
    <t>Energia, voda a telekomunikácie</t>
  </si>
  <si>
    <t>Materiál</t>
  </si>
  <si>
    <t>Transfery jednotlivcom a nezisk.PO</t>
  </si>
  <si>
    <t>Rutinná aštandardná údržba</t>
  </si>
  <si>
    <t>Materiál Telocvičňa</t>
  </si>
  <si>
    <t>Transfery na nemoc.dávky</t>
  </si>
  <si>
    <t>Námestie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</si>
</sst>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6" fillId="0" borderId="0" xfId="0" applyFont="1" applyBorder="1" applyAlignment="1">
      <alignment horizontal="center"/>
    </xf>
    <xf numFmtId="3" fontId="0" fillId="32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49" fontId="3" fillId="34" borderId="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3" fontId="3" fillId="5" borderId="10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 wrapText="1"/>
    </xf>
    <xf numFmtId="3" fontId="3" fillId="5" borderId="10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5" borderId="10" xfId="0" applyFill="1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5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3" fontId="0" fillId="5" borderId="10" xfId="0" applyNumberForma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10" xfId="0" applyBorder="1" applyAlignment="1">
      <alignment/>
    </xf>
    <xf numFmtId="3" fontId="3" fillId="5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3" fontId="3" fillId="32" borderId="0" xfId="0" applyNumberFormat="1" applyFont="1" applyFill="1" applyBorder="1" applyAlignment="1">
      <alignment horizontal="center"/>
    </xf>
    <xf numFmtId="49" fontId="0" fillId="32" borderId="0" xfId="0" applyNumberForma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9" fontId="3" fillId="32" borderId="0" xfId="0" applyNumberFormat="1" applyFont="1" applyFill="1" applyBorder="1" applyAlignment="1">
      <alignment horizontal="left"/>
    </xf>
    <xf numFmtId="49" fontId="3" fillId="32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 horizontal="right"/>
    </xf>
    <xf numFmtId="3" fontId="3" fillId="36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59">
      <selection activeCell="H79" sqref="H79"/>
    </sheetView>
  </sheetViews>
  <sheetFormatPr defaultColWidth="9.140625" defaultRowHeight="12.75"/>
  <cols>
    <col min="1" max="1" width="4.7109375" style="0" customWidth="1"/>
    <col min="2" max="2" width="11.140625" style="0" customWidth="1"/>
    <col min="3" max="3" width="42.140625" style="0" customWidth="1"/>
    <col min="4" max="4" width="10.7109375" style="15" customWidth="1"/>
    <col min="5" max="5" width="11.7109375" style="0" bestFit="1" customWidth="1"/>
    <col min="6" max="6" width="10.140625" style="0" customWidth="1"/>
    <col min="7" max="7" width="10.8515625" style="0" customWidth="1"/>
    <col min="8" max="10" width="10.140625" style="0" bestFit="1" customWidth="1"/>
  </cols>
  <sheetData>
    <row r="1" spans="1:10" ht="15">
      <c r="A1" s="92" t="s">
        <v>101</v>
      </c>
      <c r="B1" s="93"/>
      <c r="C1" s="93"/>
      <c r="D1" s="93"/>
      <c r="E1" s="28"/>
      <c r="F1" s="28"/>
      <c r="G1" s="28"/>
      <c r="H1" s="28"/>
      <c r="I1" s="28"/>
      <c r="J1" s="28"/>
    </row>
    <row r="2" spans="1:4" ht="12.75">
      <c r="A2" s="9"/>
      <c r="B2" s="10"/>
      <c r="C2" s="10"/>
      <c r="D2" s="12"/>
    </row>
    <row r="3" spans="1:10" ht="14.25" customHeight="1">
      <c r="A3" s="94" t="s">
        <v>21</v>
      </c>
      <c r="B3" s="94" t="s">
        <v>22</v>
      </c>
      <c r="C3" s="94" t="s">
        <v>23</v>
      </c>
      <c r="D3" s="25" t="s">
        <v>40</v>
      </c>
      <c r="E3" s="25" t="s">
        <v>41</v>
      </c>
      <c r="F3" s="26" t="s">
        <v>42</v>
      </c>
      <c r="G3" s="26" t="s">
        <v>42</v>
      </c>
      <c r="H3" s="25" t="s">
        <v>43</v>
      </c>
      <c r="I3" s="25" t="s">
        <v>44</v>
      </c>
      <c r="J3" s="25" t="s">
        <v>45</v>
      </c>
    </row>
    <row r="4" spans="1:10" ht="27" customHeight="1">
      <c r="A4" s="95"/>
      <c r="B4" s="95"/>
      <c r="C4" s="95"/>
      <c r="D4" s="27" t="s">
        <v>48</v>
      </c>
      <c r="E4" s="27" t="s">
        <v>48</v>
      </c>
      <c r="F4" s="26" t="s">
        <v>46</v>
      </c>
      <c r="G4" s="26" t="s">
        <v>54</v>
      </c>
      <c r="H4" s="25" t="s">
        <v>47</v>
      </c>
      <c r="I4" s="25" t="s">
        <v>47</v>
      </c>
      <c r="J4" s="25" t="s">
        <v>47</v>
      </c>
    </row>
    <row r="5" spans="1:10" ht="27" customHeight="1">
      <c r="A5" s="80"/>
      <c r="B5" s="80"/>
      <c r="C5" s="80" t="s">
        <v>114</v>
      </c>
      <c r="D5" s="90">
        <v>317195</v>
      </c>
      <c r="E5" s="90">
        <v>407302</v>
      </c>
      <c r="F5" s="90">
        <v>338489</v>
      </c>
      <c r="G5" s="90">
        <v>427308</v>
      </c>
      <c r="H5" s="91">
        <v>344995</v>
      </c>
      <c r="I5" s="91">
        <v>345502</v>
      </c>
      <c r="J5" s="91">
        <v>347070</v>
      </c>
    </row>
    <row r="6" spans="1:10" ht="12.75">
      <c r="A6" s="1"/>
      <c r="B6" s="1"/>
      <c r="C6" s="1"/>
      <c r="D6" s="18"/>
      <c r="E6" s="18"/>
      <c r="F6" s="18"/>
      <c r="G6" s="18"/>
      <c r="H6" s="18"/>
      <c r="I6" s="18"/>
      <c r="J6" s="18"/>
    </row>
    <row r="7" spans="1:10" ht="12.75">
      <c r="A7" s="1"/>
      <c r="B7" s="1"/>
      <c r="C7" s="1"/>
      <c r="D7" s="81"/>
      <c r="E7" s="81"/>
      <c r="F7" s="81"/>
      <c r="G7" s="18"/>
      <c r="H7" s="18"/>
      <c r="I7" s="18"/>
      <c r="J7" s="18"/>
    </row>
    <row r="8" spans="1:10" ht="12.75">
      <c r="A8" s="1">
        <v>111</v>
      </c>
      <c r="B8" s="1">
        <v>312001</v>
      </c>
      <c r="C8" s="1" t="s">
        <v>143</v>
      </c>
      <c r="D8" s="13">
        <v>281347</v>
      </c>
      <c r="E8" s="13">
        <v>306057</v>
      </c>
      <c r="F8" s="13">
        <v>306057</v>
      </c>
      <c r="G8" s="13">
        <v>324825</v>
      </c>
      <c r="H8" s="13">
        <v>324800</v>
      </c>
      <c r="I8" s="13">
        <v>324900</v>
      </c>
      <c r="J8" s="13">
        <v>326000</v>
      </c>
    </row>
    <row r="9" spans="1:10" ht="12.75">
      <c r="A9" s="1">
        <v>111</v>
      </c>
      <c r="B9" s="1">
        <v>312001</v>
      </c>
      <c r="C9" s="1" t="s">
        <v>119</v>
      </c>
      <c r="D9" s="13">
        <v>4262</v>
      </c>
      <c r="E9" s="13">
        <v>4239</v>
      </c>
      <c r="F9" s="13">
        <v>4260</v>
      </c>
      <c r="G9" s="13">
        <v>4443</v>
      </c>
      <c r="H9" s="13">
        <v>4440</v>
      </c>
      <c r="I9" s="13">
        <v>4440</v>
      </c>
      <c r="J9" s="13">
        <v>4450</v>
      </c>
    </row>
    <row r="10" spans="1:10" ht="12.75">
      <c r="A10" s="1">
        <v>111</v>
      </c>
      <c r="B10" s="1">
        <v>312001</v>
      </c>
      <c r="C10" s="1" t="s">
        <v>128</v>
      </c>
      <c r="D10" s="13">
        <v>565</v>
      </c>
      <c r="E10" s="13">
        <v>806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12.75">
      <c r="A11" s="1">
        <v>111</v>
      </c>
      <c r="B11" s="1">
        <v>312001</v>
      </c>
      <c r="C11" s="1" t="s">
        <v>120</v>
      </c>
      <c r="D11" s="13">
        <v>5769</v>
      </c>
      <c r="E11" s="13">
        <v>7885</v>
      </c>
      <c r="F11" s="13">
        <v>7500</v>
      </c>
      <c r="G11" s="13">
        <v>9000</v>
      </c>
      <c r="H11" s="13">
        <v>9000</v>
      </c>
      <c r="I11" s="13">
        <v>9000</v>
      </c>
      <c r="J11" s="13">
        <v>9200</v>
      </c>
    </row>
    <row r="12" spans="1:10" ht="12.75">
      <c r="A12" s="1">
        <v>111</v>
      </c>
      <c r="B12" s="1">
        <v>312001</v>
      </c>
      <c r="C12" s="1" t="s">
        <v>145</v>
      </c>
      <c r="D12" s="13">
        <v>0</v>
      </c>
      <c r="E12" s="13">
        <v>720</v>
      </c>
      <c r="F12" s="13">
        <v>720</v>
      </c>
      <c r="G12" s="13">
        <v>367</v>
      </c>
      <c r="H12" s="13">
        <v>300</v>
      </c>
      <c r="I12" s="13">
        <v>400</v>
      </c>
      <c r="J12" s="13">
        <v>450</v>
      </c>
    </row>
    <row r="13" spans="1:10" ht="12.75">
      <c r="A13" s="1">
        <v>111</v>
      </c>
      <c r="B13" s="1">
        <v>312001</v>
      </c>
      <c r="C13" s="1" t="s">
        <v>121</v>
      </c>
      <c r="D13" s="13">
        <v>2336</v>
      </c>
      <c r="E13" s="13">
        <v>2838</v>
      </c>
      <c r="F13" s="13">
        <v>2000</v>
      </c>
      <c r="G13" s="13">
        <v>2200</v>
      </c>
      <c r="H13" s="13">
        <v>2000</v>
      </c>
      <c r="I13" s="13">
        <v>2200</v>
      </c>
      <c r="J13" s="13">
        <v>2300</v>
      </c>
    </row>
    <row r="14" spans="1:10" ht="12.75">
      <c r="A14" s="1">
        <v>111</v>
      </c>
      <c r="B14" s="1">
        <v>312001</v>
      </c>
      <c r="C14" s="1" t="s">
        <v>122</v>
      </c>
      <c r="D14" s="13">
        <v>2130</v>
      </c>
      <c r="E14" s="13">
        <v>1899</v>
      </c>
      <c r="F14" s="13">
        <v>2000</v>
      </c>
      <c r="G14" s="13">
        <v>2460</v>
      </c>
      <c r="H14" s="13">
        <v>2200</v>
      </c>
      <c r="I14" s="13">
        <v>2300</v>
      </c>
      <c r="J14" s="13">
        <v>2400</v>
      </c>
    </row>
    <row r="15" spans="1:10" ht="12.75">
      <c r="A15" s="1">
        <v>111</v>
      </c>
      <c r="B15" s="1">
        <v>312001</v>
      </c>
      <c r="C15" s="1" t="s">
        <v>123</v>
      </c>
      <c r="D15" s="13">
        <v>1735</v>
      </c>
      <c r="E15" s="13">
        <v>1790</v>
      </c>
      <c r="F15" s="13">
        <v>1800</v>
      </c>
      <c r="G15" s="13">
        <v>1792</v>
      </c>
      <c r="H15" s="13">
        <v>1792</v>
      </c>
      <c r="I15" s="13">
        <v>1795</v>
      </c>
      <c r="J15" s="13">
        <v>1800</v>
      </c>
    </row>
    <row r="16" spans="1:10" ht="12.75">
      <c r="A16" s="1">
        <v>111</v>
      </c>
      <c r="B16" s="1">
        <v>312001</v>
      </c>
      <c r="C16" s="1" t="s">
        <v>124</v>
      </c>
      <c r="D16" s="13">
        <v>307</v>
      </c>
      <c r="E16" s="13">
        <v>312</v>
      </c>
      <c r="F16" s="13">
        <v>312</v>
      </c>
      <c r="G16" s="13">
        <v>312</v>
      </c>
      <c r="H16" s="13">
        <v>312</v>
      </c>
      <c r="I16" s="13">
        <v>315</v>
      </c>
      <c r="J16" s="13">
        <v>315</v>
      </c>
    </row>
    <row r="17" spans="1:10" ht="12.75">
      <c r="A17" s="1">
        <v>111</v>
      </c>
      <c r="B17" s="1">
        <v>312001</v>
      </c>
      <c r="C17" s="1" t="s">
        <v>125</v>
      </c>
      <c r="D17" s="13">
        <v>106</v>
      </c>
      <c r="E17" s="13">
        <v>108</v>
      </c>
      <c r="F17" s="13">
        <v>110</v>
      </c>
      <c r="G17" s="13">
        <v>102</v>
      </c>
      <c r="H17" s="13">
        <v>102</v>
      </c>
      <c r="I17" s="13">
        <v>102</v>
      </c>
      <c r="J17" s="13">
        <v>105</v>
      </c>
    </row>
    <row r="18" spans="1:10" ht="12.75">
      <c r="A18" s="1">
        <v>111</v>
      </c>
      <c r="B18" s="1">
        <v>312001</v>
      </c>
      <c r="C18" s="1" t="s">
        <v>126</v>
      </c>
      <c r="D18" s="13">
        <v>48</v>
      </c>
      <c r="E18" s="13">
        <v>49</v>
      </c>
      <c r="F18" s="13">
        <v>50</v>
      </c>
      <c r="G18" s="13">
        <v>49</v>
      </c>
      <c r="H18" s="13">
        <v>49</v>
      </c>
      <c r="I18" s="13">
        <v>50</v>
      </c>
      <c r="J18" s="13">
        <v>50</v>
      </c>
    </row>
    <row r="19" spans="1:10" ht="12.75">
      <c r="A19" s="1">
        <v>111</v>
      </c>
      <c r="B19" s="1">
        <v>312001</v>
      </c>
      <c r="C19" s="1" t="s">
        <v>127</v>
      </c>
      <c r="D19" s="13">
        <v>1624</v>
      </c>
      <c r="E19" s="13">
        <v>0</v>
      </c>
      <c r="F19" s="13">
        <v>0</v>
      </c>
      <c r="G19" s="13">
        <v>810</v>
      </c>
      <c r="H19" s="13">
        <v>0</v>
      </c>
      <c r="I19" s="13">
        <v>0</v>
      </c>
      <c r="J19" s="13">
        <v>0</v>
      </c>
    </row>
    <row r="20" spans="1:10" ht="12.75">
      <c r="A20" s="1">
        <v>111</v>
      </c>
      <c r="B20" s="1">
        <v>312001</v>
      </c>
      <c r="C20" s="1" t="s">
        <v>144</v>
      </c>
      <c r="D20" s="13">
        <v>0</v>
      </c>
      <c r="E20" s="13">
        <v>963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1:10" ht="12.75">
      <c r="A21" s="1">
        <v>111</v>
      </c>
      <c r="B21" s="1">
        <v>312001</v>
      </c>
      <c r="C21" s="1" t="s">
        <v>129</v>
      </c>
      <c r="D21" s="13">
        <v>12951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1:10" ht="12.75">
      <c r="A22" s="1">
        <v>111</v>
      </c>
      <c r="B22" s="1">
        <v>312001</v>
      </c>
      <c r="C22" s="1" t="s">
        <v>157</v>
      </c>
      <c r="D22" s="13">
        <v>1239</v>
      </c>
      <c r="E22" s="13">
        <v>0</v>
      </c>
      <c r="F22" s="13">
        <v>1995</v>
      </c>
      <c r="G22" s="13">
        <v>0</v>
      </c>
      <c r="H22" s="13">
        <v>0</v>
      </c>
      <c r="I22" s="13">
        <v>0</v>
      </c>
      <c r="J22" s="13">
        <v>0</v>
      </c>
    </row>
    <row r="23" spans="1:10" ht="12.75">
      <c r="A23" s="1">
        <v>111</v>
      </c>
      <c r="B23" s="1">
        <v>312001</v>
      </c>
      <c r="C23" s="1" t="s">
        <v>159</v>
      </c>
      <c r="D23" s="13">
        <v>0</v>
      </c>
      <c r="E23" s="13">
        <v>0</v>
      </c>
      <c r="F23" s="13">
        <v>0</v>
      </c>
      <c r="G23" s="13">
        <v>2075</v>
      </c>
      <c r="H23" s="13">
        <v>0</v>
      </c>
      <c r="I23" s="13">
        <v>0</v>
      </c>
      <c r="J23" s="13">
        <v>0</v>
      </c>
    </row>
    <row r="24" spans="1:10" ht="12.75">
      <c r="A24" s="1">
        <v>111</v>
      </c>
      <c r="B24" s="1">
        <v>312001</v>
      </c>
      <c r="C24" s="1" t="s">
        <v>160</v>
      </c>
      <c r="D24" s="13">
        <v>0</v>
      </c>
      <c r="E24" s="13">
        <v>0</v>
      </c>
      <c r="F24" s="13">
        <v>0</v>
      </c>
      <c r="G24" s="13">
        <v>4320</v>
      </c>
      <c r="H24" s="13">
        <v>0</v>
      </c>
      <c r="I24" s="13">
        <v>0</v>
      </c>
      <c r="J24" s="13">
        <v>0</v>
      </c>
    </row>
    <row r="25" spans="1:10" ht="12.75">
      <c r="A25" s="1">
        <v>1161</v>
      </c>
      <c r="B25" s="1">
        <v>312001</v>
      </c>
      <c r="C25" s="1" t="s">
        <v>141</v>
      </c>
      <c r="D25" s="13">
        <v>176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2.75">
      <c r="A26" s="1">
        <v>1162</v>
      </c>
      <c r="B26" s="1">
        <v>312001</v>
      </c>
      <c r="C26" s="1" t="s">
        <v>130</v>
      </c>
      <c r="D26" s="13">
        <v>31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12.75">
      <c r="A27" s="1" t="s">
        <v>146</v>
      </c>
      <c r="B27" s="1">
        <v>312001</v>
      </c>
      <c r="C27" s="1" t="s">
        <v>148</v>
      </c>
      <c r="D27" s="13">
        <v>0</v>
      </c>
      <c r="E27" s="13">
        <v>20399</v>
      </c>
      <c r="F27" s="13">
        <v>0</v>
      </c>
      <c r="G27" s="13">
        <v>50332</v>
      </c>
      <c r="H27" s="13">
        <v>0</v>
      </c>
      <c r="I27" s="13">
        <v>0</v>
      </c>
      <c r="J27" s="13">
        <v>0</v>
      </c>
    </row>
    <row r="28" spans="1:10" ht="12.75">
      <c r="A28" s="1" t="s">
        <v>147</v>
      </c>
      <c r="B28" s="1">
        <v>312001</v>
      </c>
      <c r="C28" s="1" t="s">
        <v>149</v>
      </c>
      <c r="D28" s="13">
        <v>0</v>
      </c>
      <c r="E28" s="13">
        <v>2400</v>
      </c>
      <c r="F28" s="13">
        <v>0</v>
      </c>
      <c r="G28" s="13">
        <v>5921</v>
      </c>
      <c r="H28" s="13">
        <v>0</v>
      </c>
      <c r="I28" s="13">
        <v>0</v>
      </c>
      <c r="J28" s="13">
        <v>0</v>
      </c>
    </row>
    <row r="29" spans="1:10" ht="12.75">
      <c r="A29" s="1" t="s">
        <v>146</v>
      </c>
      <c r="B29" s="1">
        <v>312001</v>
      </c>
      <c r="C29" s="1" t="s">
        <v>150</v>
      </c>
      <c r="D29" s="13">
        <v>0</v>
      </c>
      <c r="E29" s="13">
        <v>40790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ht="12.75">
      <c r="A30" s="1" t="s">
        <v>147</v>
      </c>
      <c r="B30" s="1">
        <v>312001</v>
      </c>
      <c r="C30" s="1" t="s">
        <v>151</v>
      </c>
      <c r="D30" s="13">
        <v>0</v>
      </c>
      <c r="E30" s="13">
        <v>4799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 ht="12.75">
      <c r="A31" s="1" t="s">
        <v>131</v>
      </c>
      <c r="B31" s="1">
        <v>312001</v>
      </c>
      <c r="C31" s="1" t="s">
        <v>142</v>
      </c>
      <c r="D31" s="13">
        <v>2184</v>
      </c>
      <c r="E31" s="13">
        <v>9561</v>
      </c>
      <c r="F31" s="13">
        <v>9932</v>
      </c>
      <c r="G31" s="13">
        <v>15555</v>
      </c>
      <c r="H31" s="13">
        <v>0</v>
      </c>
      <c r="I31" s="13">
        <v>0</v>
      </c>
      <c r="J31" s="13">
        <v>0</v>
      </c>
    </row>
    <row r="32" spans="1:10" ht="12.75">
      <c r="A32" s="1" t="s">
        <v>132</v>
      </c>
      <c r="B32" s="1">
        <v>312001</v>
      </c>
      <c r="C32" s="1" t="s">
        <v>133</v>
      </c>
      <c r="D32" s="13">
        <v>385</v>
      </c>
      <c r="E32" s="13">
        <v>1687</v>
      </c>
      <c r="F32" s="13">
        <v>1753</v>
      </c>
      <c r="G32" s="13">
        <v>2745</v>
      </c>
      <c r="H32" s="13">
        <v>0</v>
      </c>
      <c r="I32" s="13">
        <v>0</v>
      </c>
      <c r="J32" s="13">
        <v>0</v>
      </c>
    </row>
    <row r="33" spans="1:10" ht="12.75">
      <c r="A33" s="24"/>
      <c r="B33" s="24"/>
      <c r="C33" s="24" t="s">
        <v>14</v>
      </c>
      <c r="D33" s="86">
        <f>D34+D35+D36+D37+D38+D39+D40+D41</f>
        <v>173557</v>
      </c>
      <c r="E33" s="86">
        <v>207745</v>
      </c>
      <c r="F33" s="86">
        <v>210365</v>
      </c>
      <c r="G33" s="86">
        <v>208380</v>
      </c>
      <c r="H33" s="86">
        <f>SUM(H34:H41)</f>
        <v>208535</v>
      </c>
      <c r="I33" s="86">
        <v>213800</v>
      </c>
      <c r="J33" s="86">
        <v>220300</v>
      </c>
    </row>
    <row r="34" spans="1:10" ht="12.75">
      <c r="A34" s="1">
        <v>41</v>
      </c>
      <c r="B34" s="1">
        <v>111003</v>
      </c>
      <c r="C34" s="1" t="s">
        <v>0</v>
      </c>
      <c r="D34" s="13">
        <v>154615</v>
      </c>
      <c r="E34" s="13">
        <v>188159</v>
      </c>
      <c r="F34" s="13">
        <v>188850</v>
      </c>
      <c r="G34" s="13">
        <v>186080</v>
      </c>
      <c r="H34" s="13">
        <v>186000</v>
      </c>
      <c r="I34" s="13">
        <v>190000</v>
      </c>
      <c r="J34" s="13">
        <v>195000</v>
      </c>
    </row>
    <row r="35" spans="1:10" ht="12.75">
      <c r="A35" s="1">
        <v>41</v>
      </c>
      <c r="B35" s="1">
        <v>121001</v>
      </c>
      <c r="C35" s="1" t="s">
        <v>15</v>
      </c>
      <c r="D35" s="13">
        <v>3246</v>
      </c>
      <c r="E35" s="13">
        <v>3330</v>
      </c>
      <c r="F35" s="13">
        <v>3235</v>
      </c>
      <c r="G35" s="13">
        <v>3350</v>
      </c>
      <c r="H35" s="13">
        <v>3235</v>
      </c>
      <c r="I35" s="13">
        <v>3300</v>
      </c>
      <c r="J35" s="13">
        <v>3500</v>
      </c>
    </row>
    <row r="36" spans="1:10" ht="12.75">
      <c r="A36" s="1">
        <v>41</v>
      </c>
      <c r="B36" s="1">
        <v>121002</v>
      </c>
      <c r="C36" s="1" t="s">
        <v>16</v>
      </c>
      <c r="D36" s="13">
        <v>5947</v>
      </c>
      <c r="E36" s="13">
        <v>6400</v>
      </c>
      <c r="F36" s="13">
        <v>6500</v>
      </c>
      <c r="G36" s="13">
        <v>6000</v>
      </c>
      <c r="H36" s="13">
        <v>6300</v>
      </c>
      <c r="I36" s="13">
        <v>6500</v>
      </c>
      <c r="J36" s="13">
        <v>6700</v>
      </c>
    </row>
    <row r="37" spans="1:10" ht="12.75" hidden="1">
      <c r="A37" s="1">
        <v>41</v>
      </c>
      <c r="B37" s="1">
        <v>121003</v>
      </c>
      <c r="C37" s="8" t="s">
        <v>29</v>
      </c>
      <c r="D37" s="13">
        <v>0</v>
      </c>
      <c r="E37" s="13"/>
      <c r="F37" s="13"/>
      <c r="G37" s="13"/>
      <c r="H37" s="13"/>
      <c r="I37" s="13"/>
      <c r="J37" s="13"/>
    </row>
    <row r="38" spans="1:10" ht="12.75">
      <c r="A38" s="1">
        <v>41</v>
      </c>
      <c r="B38" s="1">
        <v>133001</v>
      </c>
      <c r="C38" s="1" t="s">
        <v>17</v>
      </c>
      <c r="D38" s="13">
        <v>329</v>
      </c>
      <c r="E38" s="13">
        <v>335</v>
      </c>
      <c r="F38" s="13">
        <v>330</v>
      </c>
      <c r="G38" s="13">
        <v>350</v>
      </c>
      <c r="H38" s="13">
        <v>350</v>
      </c>
      <c r="I38" s="13">
        <v>350</v>
      </c>
      <c r="J38" s="13">
        <v>350</v>
      </c>
    </row>
    <row r="39" spans="1:10" ht="12.75">
      <c r="A39" s="1">
        <v>41</v>
      </c>
      <c r="B39" s="1">
        <v>133006</v>
      </c>
      <c r="C39" s="1" t="s">
        <v>18</v>
      </c>
      <c r="D39" s="13">
        <v>0</v>
      </c>
      <c r="E39" s="13">
        <v>0</v>
      </c>
      <c r="F39" s="13">
        <v>150</v>
      </c>
      <c r="G39" s="13">
        <v>0</v>
      </c>
      <c r="H39" s="13">
        <v>150</v>
      </c>
      <c r="I39" s="13">
        <v>150</v>
      </c>
      <c r="J39" s="13">
        <v>150</v>
      </c>
    </row>
    <row r="40" spans="1:10" ht="12.75">
      <c r="A40" s="1">
        <v>41</v>
      </c>
      <c r="B40" s="1">
        <v>133012</v>
      </c>
      <c r="C40" s="1" t="s">
        <v>33</v>
      </c>
      <c r="D40" s="13">
        <v>533</v>
      </c>
      <c r="E40" s="13">
        <v>651</v>
      </c>
      <c r="F40" s="13">
        <v>500</v>
      </c>
      <c r="G40" s="13">
        <v>500</v>
      </c>
      <c r="H40" s="13">
        <v>500</v>
      </c>
      <c r="I40" s="13">
        <v>500</v>
      </c>
      <c r="J40" s="13">
        <v>600</v>
      </c>
    </row>
    <row r="41" spans="1:10" ht="12.75">
      <c r="A41" s="1">
        <v>41</v>
      </c>
      <c r="B41" s="1">
        <v>133013</v>
      </c>
      <c r="C41" s="1" t="s">
        <v>19</v>
      </c>
      <c r="D41" s="13">
        <v>8887</v>
      </c>
      <c r="E41" s="13">
        <v>8870</v>
      </c>
      <c r="F41" s="13">
        <v>10800</v>
      </c>
      <c r="G41" s="13">
        <v>12100</v>
      </c>
      <c r="H41" s="13">
        <v>12000</v>
      </c>
      <c r="I41" s="13">
        <v>13000</v>
      </c>
      <c r="J41" s="13">
        <v>14000</v>
      </c>
    </row>
    <row r="42" spans="1:10" ht="12.75">
      <c r="A42" s="24"/>
      <c r="B42" s="24"/>
      <c r="C42" s="24" t="s">
        <v>20</v>
      </c>
      <c r="D42" s="86">
        <f>D43+D44+D45+D46+D47+D48+D49+D51+D52+D53+D54+D55+D56</f>
        <v>35557</v>
      </c>
      <c r="E42" s="86">
        <v>33566</v>
      </c>
      <c r="F42" s="86">
        <f>F43+F44+F45+F46+F47+F48+F49+F51+F52+F54+F55+F56</f>
        <v>24660</v>
      </c>
      <c r="G42" s="86">
        <f>G43+G44+G45+G46+G47+G48+G49+G52+G53+G54+G55+G56</f>
        <v>25177</v>
      </c>
      <c r="H42" s="86">
        <f>H43+H44+H45+H46+H47+H48+H49+H51+H52+H53+H54+H55+H56</f>
        <v>27428</v>
      </c>
      <c r="I42" s="86">
        <f>I43+I44+I45+I46+I47+I48+I49+I51+I52+I53+I54+I55+I56</f>
        <v>29058</v>
      </c>
      <c r="J42" s="86">
        <f>J43+J44+J45+J46+J47+J48+J49+J51+J52+J53+J54+J55+J56</f>
        <v>30108</v>
      </c>
    </row>
    <row r="43" spans="1:10" ht="12.75" hidden="1">
      <c r="A43" s="20">
        <v>41</v>
      </c>
      <c r="B43" s="20">
        <v>212002</v>
      </c>
      <c r="C43" s="20" t="s">
        <v>34</v>
      </c>
      <c r="D43" s="22"/>
      <c r="E43" s="22">
        <f>SUM(E34:E41)</f>
        <v>207745</v>
      </c>
      <c r="F43" s="22"/>
      <c r="G43" s="22"/>
      <c r="H43" s="22"/>
      <c r="I43" s="22"/>
      <c r="J43" s="22"/>
    </row>
    <row r="44" spans="1:10" ht="12.75">
      <c r="A44" s="1">
        <v>41</v>
      </c>
      <c r="B44" s="1">
        <v>212003</v>
      </c>
      <c r="C44" s="1" t="s">
        <v>38</v>
      </c>
      <c r="D44" s="13">
        <v>12817</v>
      </c>
      <c r="E44" s="13">
        <v>13532</v>
      </c>
      <c r="F44" s="13">
        <v>11000</v>
      </c>
      <c r="G44" s="13">
        <v>11500</v>
      </c>
      <c r="H44" s="13">
        <v>11500</v>
      </c>
      <c r="I44" s="13">
        <v>12000</v>
      </c>
      <c r="J44" s="13">
        <v>12000</v>
      </c>
    </row>
    <row r="45" spans="1:10" ht="12.75">
      <c r="A45" s="1">
        <v>41</v>
      </c>
      <c r="B45" s="1">
        <v>221004</v>
      </c>
      <c r="C45" s="1" t="s">
        <v>35</v>
      </c>
      <c r="D45" s="13">
        <v>907</v>
      </c>
      <c r="E45" s="13">
        <v>1055</v>
      </c>
      <c r="F45" s="13">
        <v>850</v>
      </c>
      <c r="G45" s="13">
        <v>860</v>
      </c>
      <c r="H45" s="13">
        <v>1200</v>
      </c>
      <c r="I45" s="13">
        <v>1200</v>
      </c>
      <c r="J45" s="13">
        <v>1200</v>
      </c>
    </row>
    <row r="46" spans="1:10" ht="12.75">
      <c r="A46" s="1">
        <v>41</v>
      </c>
      <c r="B46" s="1">
        <v>222003</v>
      </c>
      <c r="C46" s="8" t="s">
        <v>39</v>
      </c>
      <c r="D46" s="13">
        <v>20</v>
      </c>
      <c r="E46" s="13">
        <v>125</v>
      </c>
      <c r="F46" s="13">
        <v>0</v>
      </c>
      <c r="G46" s="13">
        <v>140</v>
      </c>
      <c r="H46" s="13">
        <v>0</v>
      </c>
      <c r="I46" s="13">
        <v>0</v>
      </c>
      <c r="J46" s="13">
        <v>0</v>
      </c>
    </row>
    <row r="47" spans="1:10" ht="12.75">
      <c r="A47" s="1">
        <v>41</v>
      </c>
      <c r="B47" s="1">
        <v>223001</v>
      </c>
      <c r="C47" s="1" t="s">
        <v>134</v>
      </c>
      <c r="D47" s="13">
        <v>20132</v>
      </c>
      <c r="E47" s="13">
        <v>16762</v>
      </c>
      <c r="F47" s="13">
        <v>11000</v>
      </c>
      <c r="G47" s="13">
        <v>11000</v>
      </c>
      <c r="H47" s="13">
        <v>13000</v>
      </c>
      <c r="I47" s="13">
        <v>14000</v>
      </c>
      <c r="J47" s="13">
        <v>15000</v>
      </c>
    </row>
    <row r="48" spans="1:10" ht="12.75">
      <c r="A48" s="1">
        <v>41</v>
      </c>
      <c r="B48" s="1">
        <v>223003</v>
      </c>
      <c r="C48" s="1" t="s">
        <v>135</v>
      </c>
      <c r="D48" s="13">
        <v>1668</v>
      </c>
      <c r="E48" s="13">
        <v>1589</v>
      </c>
      <c r="F48" s="13">
        <v>1300</v>
      </c>
      <c r="G48" s="13">
        <v>1670</v>
      </c>
      <c r="H48" s="13">
        <v>1600</v>
      </c>
      <c r="I48" s="13">
        <v>1700</v>
      </c>
      <c r="J48" s="13">
        <v>1750</v>
      </c>
    </row>
    <row r="49" spans="1:10" ht="12.75">
      <c r="A49" s="1">
        <v>41</v>
      </c>
      <c r="B49" s="1">
        <v>242</v>
      </c>
      <c r="C49" s="1" t="s">
        <v>36</v>
      </c>
      <c r="D49" s="13">
        <v>13</v>
      </c>
      <c r="E49" s="13">
        <v>13</v>
      </c>
      <c r="F49" s="13">
        <v>10</v>
      </c>
      <c r="G49" s="13">
        <v>7</v>
      </c>
      <c r="H49" s="13">
        <v>8</v>
      </c>
      <c r="I49" s="13">
        <v>8</v>
      </c>
      <c r="J49" s="13">
        <v>8</v>
      </c>
    </row>
    <row r="50" spans="1:10" ht="12.75">
      <c r="A50" s="1">
        <v>41</v>
      </c>
      <c r="B50" s="1">
        <v>292006</v>
      </c>
      <c r="C50" s="1" t="s">
        <v>158</v>
      </c>
      <c r="D50" s="13">
        <v>0</v>
      </c>
      <c r="E50" s="13">
        <v>0</v>
      </c>
      <c r="F50" s="13">
        <v>0</v>
      </c>
      <c r="G50" s="13">
        <v>32</v>
      </c>
      <c r="H50" s="13">
        <v>0</v>
      </c>
      <c r="I50" s="13">
        <v>0</v>
      </c>
      <c r="J50" s="13">
        <v>0</v>
      </c>
    </row>
    <row r="51" spans="1:10" ht="12.75">
      <c r="A51" s="1">
        <v>41</v>
      </c>
      <c r="B51" s="1">
        <v>292008</v>
      </c>
      <c r="C51" s="8" t="s">
        <v>136</v>
      </c>
      <c r="D51" s="13">
        <v>0</v>
      </c>
      <c r="E51" s="13">
        <v>400</v>
      </c>
      <c r="F51" s="13">
        <v>500</v>
      </c>
      <c r="G51" s="13">
        <v>72</v>
      </c>
      <c r="H51" s="13">
        <v>120</v>
      </c>
      <c r="I51" s="13">
        <v>150</v>
      </c>
      <c r="J51" s="13">
        <v>150</v>
      </c>
    </row>
    <row r="52" spans="1:10" ht="12.75">
      <c r="A52" s="1">
        <v>41</v>
      </c>
      <c r="B52" s="1">
        <v>292012</v>
      </c>
      <c r="C52" s="1" t="s">
        <v>37</v>
      </c>
      <c r="D52" s="13">
        <v>0</v>
      </c>
      <c r="E52" s="13">
        <v>81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ht="12.75">
      <c r="A53" s="1">
        <v>41</v>
      </c>
      <c r="B53" s="1">
        <v>292027</v>
      </c>
      <c r="C53" s="1" t="s">
        <v>140</v>
      </c>
      <c r="D53" s="13">
        <v>0</v>
      </c>
      <c r="E53" s="13">
        <v>9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ht="12.75">
      <c r="A54" s="1"/>
      <c r="B54" s="1"/>
      <c r="C54" s="8"/>
      <c r="D54" s="18"/>
      <c r="E54" s="18"/>
      <c r="F54" s="18"/>
      <c r="G54" s="18"/>
      <c r="H54" s="18"/>
      <c r="I54" s="18"/>
      <c r="J54" s="18"/>
    </row>
    <row r="55" spans="1:10" ht="12.75">
      <c r="A55" s="1"/>
      <c r="B55" s="1"/>
      <c r="C55" s="8"/>
      <c r="D55" s="18"/>
      <c r="E55" s="18"/>
      <c r="F55" s="18"/>
      <c r="G55" s="18"/>
      <c r="H55" s="18"/>
      <c r="I55" s="18"/>
      <c r="J55" s="18"/>
    </row>
    <row r="56" spans="1:10" ht="12.75">
      <c r="A56" s="1"/>
      <c r="B56" s="1"/>
      <c r="C56" s="8"/>
      <c r="D56" s="18"/>
      <c r="E56" s="18"/>
      <c r="F56" s="18"/>
      <c r="G56" s="18"/>
      <c r="H56" s="18"/>
      <c r="I56" s="18"/>
      <c r="J56" s="18"/>
    </row>
    <row r="57" spans="1:10" ht="13.5" customHeight="1">
      <c r="A57" s="24"/>
      <c r="B57" s="23" t="s">
        <v>1</v>
      </c>
      <c r="C57" s="24"/>
      <c r="D57" s="87">
        <f>D42+D33+D5</f>
        <v>526309</v>
      </c>
      <c r="E57" s="87">
        <f>E5+E33+E42</f>
        <v>648613</v>
      </c>
      <c r="F57" s="87">
        <f>F5+F33+F42</f>
        <v>573514</v>
      </c>
      <c r="G57" s="87">
        <f>G42+G5+G33</f>
        <v>660865</v>
      </c>
      <c r="H57" s="87">
        <f>H42+H33+H5</f>
        <v>580958</v>
      </c>
      <c r="I57" s="87">
        <f>I42+I33+I5</f>
        <v>588360</v>
      </c>
      <c r="J57" s="87">
        <f>J42+J33+J5</f>
        <v>597478</v>
      </c>
    </row>
    <row r="58" spans="1:6" ht="12.75">
      <c r="A58" s="2"/>
      <c r="B58" s="2"/>
      <c r="C58" s="2"/>
      <c r="D58" s="16" t="s">
        <v>28</v>
      </c>
      <c r="F58" s="19"/>
    </row>
    <row r="59" spans="1:10" ht="15">
      <c r="A59" s="92" t="s">
        <v>102</v>
      </c>
      <c r="B59" s="93"/>
      <c r="C59" s="93"/>
      <c r="D59" s="93"/>
      <c r="E59" s="28"/>
      <c r="F59" s="28"/>
      <c r="G59" s="28"/>
      <c r="H59" s="28"/>
      <c r="I59" s="28"/>
      <c r="J59" s="28"/>
    </row>
    <row r="60" spans="1:10" ht="12.75">
      <c r="A60" s="1">
        <v>43</v>
      </c>
      <c r="B60" s="1">
        <v>233001</v>
      </c>
      <c r="C60" s="1" t="s">
        <v>49</v>
      </c>
      <c r="D60" s="13">
        <v>8373</v>
      </c>
      <c r="E60" s="13">
        <v>3331</v>
      </c>
      <c r="F60" s="13">
        <v>330</v>
      </c>
      <c r="G60" s="13">
        <v>0</v>
      </c>
      <c r="H60" s="13">
        <v>300</v>
      </c>
      <c r="I60" s="13">
        <v>300</v>
      </c>
      <c r="J60" s="13">
        <v>300</v>
      </c>
    </row>
    <row r="61" spans="1:10" ht="12.75">
      <c r="A61" s="1">
        <v>45</v>
      </c>
      <c r="B61" s="1">
        <v>322002</v>
      </c>
      <c r="C61" s="1" t="s">
        <v>137</v>
      </c>
      <c r="D61" s="13">
        <v>60000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1:10" ht="12.75">
      <c r="A62" s="1">
        <v>111</v>
      </c>
      <c r="B62" s="1">
        <v>322001</v>
      </c>
      <c r="C62" s="1" t="s">
        <v>152</v>
      </c>
      <c r="D62" s="13">
        <v>0</v>
      </c>
      <c r="E62" s="13">
        <v>10000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1:10" ht="12.75">
      <c r="A63" s="1" t="s">
        <v>146</v>
      </c>
      <c r="B63" s="1">
        <v>322001</v>
      </c>
      <c r="C63" s="1" t="s">
        <v>153</v>
      </c>
      <c r="D63" s="13">
        <v>0</v>
      </c>
      <c r="E63" s="13">
        <v>367943</v>
      </c>
      <c r="F63" s="13">
        <v>34025</v>
      </c>
      <c r="G63" s="13">
        <v>0</v>
      </c>
      <c r="H63" s="13">
        <v>0</v>
      </c>
      <c r="I63" s="13">
        <v>0</v>
      </c>
      <c r="J63" s="13">
        <v>0</v>
      </c>
    </row>
    <row r="64" spans="1:10" ht="12.75">
      <c r="A64" s="1" t="s">
        <v>147</v>
      </c>
      <c r="B64" s="1">
        <v>322001</v>
      </c>
      <c r="C64" s="1" t="s">
        <v>154</v>
      </c>
      <c r="D64" s="13">
        <v>0</v>
      </c>
      <c r="E64" s="13">
        <v>43287</v>
      </c>
      <c r="F64" s="13">
        <v>3781</v>
      </c>
      <c r="G64" s="13">
        <v>0</v>
      </c>
      <c r="H64" s="13">
        <v>0</v>
      </c>
      <c r="I64" s="13">
        <v>0</v>
      </c>
      <c r="J64" s="13">
        <v>0</v>
      </c>
    </row>
    <row r="65" spans="1:10" ht="12.75">
      <c r="A65" s="1"/>
      <c r="B65" s="1"/>
      <c r="C65" s="1"/>
      <c r="D65" s="13"/>
      <c r="E65" s="13"/>
      <c r="F65" s="13"/>
      <c r="G65" s="13"/>
      <c r="H65" s="13"/>
      <c r="I65" s="13"/>
      <c r="J65" s="13"/>
    </row>
    <row r="66" spans="1:10" ht="12.75">
      <c r="A66" s="24"/>
      <c r="B66" s="23" t="s">
        <v>1</v>
      </c>
      <c r="C66" s="24"/>
      <c r="D66" s="87">
        <f>SUM(D60:D65)</f>
        <v>68373</v>
      </c>
      <c r="E66" s="87">
        <f>SUM(E60:E65)</f>
        <v>424561</v>
      </c>
      <c r="F66" s="87">
        <f>SUM(F60:F65)</f>
        <v>38136</v>
      </c>
      <c r="G66" s="87">
        <f>G60+G61+G62+G63+G65</f>
        <v>0</v>
      </c>
      <c r="H66" s="87">
        <v>300</v>
      </c>
      <c r="I66" s="87">
        <f>I60+I61+I62+I65+I63</f>
        <v>300</v>
      </c>
      <c r="J66" s="87">
        <f>+J60+J61+J62+J63+J65</f>
        <v>300</v>
      </c>
    </row>
    <row r="67" spans="1:4" ht="12.75">
      <c r="A67" s="2"/>
      <c r="B67" s="7"/>
      <c r="C67" s="2"/>
      <c r="D67" s="14"/>
    </row>
    <row r="68" spans="1:10" ht="12.75">
      <c r="A68" s="98" t="s">
        <v>11</v>
      </c>
      <c r="B68" s="98"/>
      <c r="C68" s="98"/>
      <c r="D68" s="98"/>
      <c r="E68" s="98"/>
      <c r="F68" s="30"/>
      <c r="G68" s="28"/>
      <c r="H68" s="28"/>
      <c r="I68" s="28"/>
      <c r="J68" s="28"/>
    </row>
    <row r="69" spans="1:10" ht="12.75">
      <c r="A69" s="1"/>
      <c r="B69" s="3" t="s">
        <v>138</v>
      </c>
      <c r="C69" s="1" t="s">
        <v>139</v>
      </c>
      <c r="D69" s="13">
        <v>1640</v>
      </c>
      <c r="E69" s="13">
        <v>35</v>
      </c>
      <c r="F69" s="13">
        <v>0</v>
      </c>
      <c r="G69" s="13">
        <v>88</v>
      </c>
      <c r="H69" s="13">
        <v>0</v>
      </c>
      <c r="I69" s="13">
        <v>0</v>
      </c>
      <c r="J69" s="13">
        <v>0</v>
      </c>
    </row>
    <row r="70" spans="1:10" ht="12.75">
      <c r="A70" s="1"/>
      <c r="B70" s="3" t="s">
        <v>26</v>
      </c>
      <c r="C70" s="1" t="s">
        <v>105</v>
      </c>
      <c r="D70" s="13">
        <v>17247</v>
      </c>
      <c r="E70" s="13">
        <v>4206</v>
      </c>
      <c r="F70" s="13">
        <v>0</v>
      </c>
      <c r="G70" s="13">
        <v>10674</v>
      </c>
      <c r="H70" s="13">
        <v>0</v>
      </c>
      <c r="I70" s="13">
        <v>0</v>
      </c>
      <c r="J70" s="13">
        <v>0</v>
      </c>
    </row>
    <row r="71" spans="1:10" ht="12.75">
      <c r="A71" s="1"/>
      <c r="B71" s="3" t="s">
        <v>155</v>
      </c>
      <c r="C71" s="1" t="s">
        <v>156</v>
      </c>
      <c r="D71" s="13">
        <v>0</v>
      </c>
      <c r="E71" s="13">
        <v>73900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0" ht="12.75">
      <c r="A72" s="1"/>
      <c r="B72" s="3" t="s">
        <v>27</v>
      </c>
      <c r="C72" s="1" t="s">
        <v>53</v>
      </c>
      <c r="D72" s="13">
        <v>0</v>
      </c>
      <c r="E72" s="13">
        <v>8515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ht="12.75">
      <c r="A73" s="24"/>
      <c r="B73" s="33" t="s">
        <v>1</v>
      </c>
      <c r="C73" s="23"/>
      <c r="D73" s="87">
        <v>18887</v>
      </c>
      <c r="E73" s="87">
        <f>SUM(E69:E72)</f>
        <v>86656</v>
      </c>
      <c r="F73" s="87">
        <f>SUM(F69:F72)</f>
        <v>0</v>
      </c>
      <c r="G73" s="87">
        <v>10762</v>
      </c>
      <c r="H73" s="87">
        <f>H69+H72</f>
        <v>0</v>
      </c>
      <c r="I73" s="87">
        <f>I69+I72</f>
        <v>0</v>
      </c>
      <c r="J73" s="87">
        <f>J69+J72</f>
        <v>0</v>
      </c>
    </row>
    <row r="74" spans="1:4" ht="12.75">
      <c r="A74" s="2"/>
      <c r="B74" s="2"/>
      <c r="C74" s="2"/>
      <c r="D74" s="14"/>
    </row>
    <row r="75" spans="1:10" ht="12.75">
      <c r="A75" s="96" t="s">
        <v>50</v>
      </c>
      <c r="B75" s="96"/>
      <c r="C75" s="96"/>
      <c r="D75" s="88">
        <v>526309</v>
      </c>
      <c r="E75" s="13">
        <v>648613</v>
      </c>
      <c r="F75" s="13">
        <v>573514</v>
      </c>
      <c r="G75" s="13">
        <v>660865</v>
      </c>
      <c r="H75" s="13">
        <v>580958</v>
      </c>
      <c r="I75" s="13">
        <v>588360</v>
      </c>
      <c r="J75" s="13">
        <v>597478</v>
      </c>
    </row>
    <row r="76" spans="1:10" ht="12.75">
      <c r="A76" s="96" t="s">
        <v>31</v>
      </c>
      <c r="B76" s="96"/>
      <c r="C76" s="96"/>
      <c r="D76" s="13">
        <f>D66</f>
        <v>68373</v>
      </c>
      <c r="E76" s="13">
        <v>424561</v>
      </c>
      <c r="F76" s="13">
        <v>38136</v>
      </c>
      <c r="G76" s="13">
        <v>0</v>
      </c>
      <c r="H76" s="13">
        <v>300</v>
      </c>
      <c r="I76" s="13">
        <v>300</v>
      </c>
      <c r="J76" s="13">
        <v>300</v>
      </c>
    </row>
    <row r="77" spans="1:10" ht="12.75">
      <c r="A77" s="96" t="s">
        <v>11</v>
      </c>
      <c r="B77" s="96"/>
      <c r="C77" s="96"/>
      <c r="D77" s="13">
        <f>D73</f>
        <v>18887</v>
      </c>
      <c r="E77" s="13">
        <v>86656</v>
      </c>
      <c r="F77" s="13">
        <v>0</v>
      </c>
      <c r="G77" s="13">
        <v>10762</v>
      </c>
      <c r="H77" s="13">
        <v>0</v>
      </c>
      <c r="I77" s="13">
        <v>0</v>
      </c>
      <c r="J77" s="13">
        <v>0</v>
      </c>
    </row>
    <row r="78" spans="1:10" ht="12.75">
      <c r="A78" s="96" t="s">
        <v>51</v>
      </c>
      <c r="B78" s="96"/>
      <c r="C78" s="96"/>
      <c r="D78" s="13">
        <v>7810</v>
      </c>
      <c r="E78" s="13">
        <v>10998</v>
      </c>
      <c r="F78" s="13">
        <v>0</v>
      </c>
      <c r="G78" s="13">
        <v>7000</v>
      </c>
      <c r="H78" s="13">
        <v>0</v>
      </c>
      <c r="I78" s="13">
        <v>0</v>
      </c>
      <c r="J78" s="13">
        <v>0</v>
      </c>
    </row>
    <row r="79" spans="1:10" ht="12.75">
      <c r="A79" s="97" t="s">
        <v>52</v>
      </c>
      <c r="B79" s="97"/>
      <c r="C79" s="97"/>
      <c r="D79" s="89">
        <f>SUM(D75:D78)</f>
        <v>621379</v>
      </c>
      <c r="E79" s="89">
        <v>1170828</v>
      </c>
      <c r="F79" s="89">
        <f>SUM(F75:F78)</f>
        <v>611650</v>
      </c>
      <c r="G79" s="89">
        <f>G75+G76+G77+G78</f>
        <v>678627</v>
      </c>
      <c r="H79" s="89">
        <f>H75+H76+H77+H78</f>
        <v>581258</v>
      </c>
      <c r="I79" s="89">
        <f>I75+I76+I77+I78</f>
        <v>588660</v>
      </c>
      <c r="J79" s="89">
        <f>J75+J76+J77+J78</f>
        <v>597778</v>
      </c>
    </row>
    <row r="82" spans="5:6" ht="12.75">
      <c r="E82" s="29"/>
      <c r="F82" s="29"/>
    </row>
    <row r="84" ht="12.75">
      <c r="C84" s="2"/>
    </row>
    <row r="85" ht="12.75">
      <c r="C85" s="2"/>
    </row>
    <row r="86" ht="12.75">
      <c r="C86" s="34"/>
    </row>
    <row r="87" ht="12.75">
      <c r="C87" s="2"/>
    </row>
    <row r="88" ht="12.75">
      <c r="C88" s="2"/>
    </row>
  </sheetData>
  <sheetProtection/>
  <mergeCells count="11">
    <mergeCell ref="A77:C77"/>
    <mergeCell ref="A1:D1"/>
    <mergeCell ref="C3:C4"/>
    <mergeCell ref="B3:B4"/>
    <mergeCell ref="A3:A4"/>
    <mergeCell ref="A78:C78"/>
    <mergeCell ref="A79:C79"/>
    <mergeCell ref="A76:C76"/>
    <mergeCell ref="A59:D59"/>
    <mergeCell ref="A68:E68"/>
    <mergeCell ref="A75:C75"/>
  </mergeCells>
  <printOptions/>
  <pageMargins left="0.75" right="0.75" top="0.81" bottom="0.2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69">
      <selection activeCell="I197" sqref="I197"/>
    </sheetView>
  </sheetViews>
  <sheetFormatPr defaultColWidth="9.140625" defaultRowHeight="12.75"/>
  <cols>
    <col min="1" max="1" width="4.8515625" style="0" customWidth="1"/>
    <col min="2" max="2" width="9.00390625" style="0" customWidth="1"/>
    <col min="3" max="3" width="10.8515625" style="0" customWidth="1"/>
    <col min="5" max="5" width="32.8515625" style="0" customWidth="1"/>
    <col min="6" max="6" width="10.00390625" style="0" customWidth="1"/>
    <col min="7" max="7" width="9.7109375" style="19" customWidth="1"/>
    <col min="8" max="8" width="9.57421875" style="0" customWidth="1"/>
    <col min="10" max="10" width="8.7109375" style="0" customWidth="1"/>
    <col min="12" max="12" width="8.8515625" style="0" customWidth="1"/>
  </cols>
  <sheetData>
    <row r="1" spans="1:12" ht="15.75">
      <c r="A1" s="116" t="s">
        <v>103</v>
      </c>
      <c r="B1" s="116"/>
      <c r="C1" s="116"/>
      <c r="D1" s="116"/>
      <c r="E1" s="116"/>
      <c r="F1" s="116"/>
      <c r="G1" s="116"/>
      <c r="H1" s="38"/>
      <c r="I1" s="38"/>
      <c r="J1" s="38"/>
      <c r="K1" s="38"/>
      <c r="L1" s="38"/>
    </row>
    <row r="2" spans="1:7" ht="15.75">
      <c r="A2" s="21"/>
      <c r="B2" s="21"/>
      <c r="C2" s="21"/>
      <c r="D2" s="21"/>
      <c r="E2" s="21"/>
      <c r="F2" s="21"/>
      <c r="G2" s="21"/>
    </row>
    <row r="3" spans="1:12" ht="12.75">
      <c r="A3" s="117" t="s">
        <v>21</v>
      </c>
      <c r="B3" s="119" t="s">
        <v>55</v>
      </c>
      <c r="C3" s="122" t="s">
        <v>56</v>
      </c>
      <c r="D3" s="119" t="s">
        <v>57</v>
      </c>
      <c r="E3" s="117" t="s">
        <v>23</v>
      </c>
      <c r="F3" s="35" t="s">
        <v>40</v>
      </c>
      <c r="G3" s="35" t="s">
        <v>41</v>
      </c>
      <c r="H3" s="36" t="s">
        <v>42</v>
      </c>
      <c r="I3" s="36" t="s">
        <v>42</v>
      </c>
      <c r="J3" s="35" t="s">
        <v>43</v>
      </c>
      <c r="K3" s="35" t="s">
        <v>44</v>
      </c>
      <c r="L3" s="35" t="s">
        <v>45</v>
      </c>
    </row>
    <row r="4" spans="1:12" ht="51">
      <c r="A4" s="118"/>
      <c r="B4" s="121"/>
      <c r="C4" s="123"/>
      <c r="D4" s="120"/>
      <c r="E4" s="118"/>
      <c r="F4" s="37" t="s">
        <v>48</v>
      </c>
      <c r="G4" s="37" t="s">
        <v>48</v>
      </c>
      <c r="H4" s="36" t="s">
        <v>46</v>
      </c>
      <c r="I4" s="36" t="s">
        <v>54</v>
      </c>
      <c r="J4" s="69" t="s">
        <v>47</v>
      </c>
      <c r="K4" s="69" t="s">
        <v>47</v>
      </c>
      <c r="L4" s="69" t="s">
        <v>47</v>
      </c>
    </row>
    <row r="5" spans="1:12" ht="12.75">
      <c r="A5" s="124" t="s">
        <v>85</v>
      </c>
      <c r="B5" s="111"/>
      <c r="C5" s="111"/>
      <c r="D5" s="112"/>
      <c r="E5" s="52"/>
      <c r="F5" s="70">
        <f aca="true" t="shared" si="0" ref="F5:L5">SUM(F6:F13)</f>
        <v>91232</v>
      </c>
      <c r="G5" s="70">
        <f t="shared" si="0"/>
        <v>84124</v>
      </c>
      <c r="H5" s="70">
        <f t="shared" si="0"/>
        <v>87200</v>
      </c>
      <c r="I5" s="70">
        <f t="shared" si="0"/>
        <v>86545</v>
      </c>
      <c r="J5" s="70">
        <f t="shared" si="0"/>
        <v>87200</v>
      </c>
      <c r="K5" s="70">
        <f t="shared" si="0"/>
        <v>87200</v>
      </c>
      <c r="L5" s="70">
        <f t="shared" si="0"/>
        <v>87200</v>
      </c>
    </row>
    <row r="6" spans="1:12" ht="12.75">
      <c r="A6" s="17"/>
      <c r="B6" s="17"/>
      <c r="C6" s="39" t="s">
        <v>2</v>
      </c>
      <c r="D6" s="41">
        <v>610</v>
      </c>
      <c r="E6" s="8" t="s">
        <v>58</v>
      </c>
      <c r="F6" s="68">
        <v>43118</v>
      </c>
      <c r="G6" s="13">
        <v>43221</v>
      </c>
      <c r="H6" s="13">
        <v>46200</v>
      </c>
      <c r="I6" s="13">
        <v>46200</v>
      </c>
      <c r="J6" s="13">
        <v>46200</v>
      </c>
      <c r="K6" s="13">
        <v>46200</v>
      </c>
      <c r="L6" s="13">
        <v>46200</v>
      </c>
    </row>
    <row r="7" spans="1:12" ht="12.75">
      <c r="A7" s="17"/>
      <c r="B7" s="17"/>
      <c r="C7" s="39" t="s">
        <v>2</v>
      </c>
      <c r="D7" s="39" t="s">
        <v>59</v>
      </c>
      <c r="E7" s="8" t="s">
        <v>66</v>
      </c>
      <c r="F7" s="68">
        <v>14515</v>
      </c>
      <c r="G7" s="13">
        <v>14772</v>
      </c>
      <c r="H7" s="13">
        <v>15580</v>
      </c>
      <c r="I7" s="13">
        <v>15580</v>
      </c>
      <c r="J7" s="13">
        <v>15580</v>
      </c>
      <c r="K7" s="13">
        <v>15580</v>
      </c>
      <c r="L7" s="13">
        <v>15580</v>
      </c>
    </row>
    <row r="8" spans="1:12" ht="12.75">
      <c r="A8" s="17"/>
      <c r="B8" s="17"/>
      <c r="C8" s="39" t="s">
        <v>2</v>
      </c>
      <c r="D8" s="39" t="s">
        <v>60</v>
      </c>
      <c r="E8" s="8" t="s">
        <v>70</v>
      </c>
      <c r="F8" s="68">
        <v>6363</v>
      </c>
      <c r="G8" s="13">
        <v>6202</v>
      </c>
      <c r="H8" s="13">
        <v>6840</v>
      </c>
      <c r="I8" s="13">
        <v>5900</v>
      </c>
      <c r="J8" s="13">
        <v>6840</v>
      </c>
      <c r="K8" s="13">
        <v>6840</v>
      </c>
      <c r="L8" s="13">
        <v>6840</v>
      </c>
    </row>
    <row r="9" spans="1:12" ht="12.75">
      <c r="A9" s="17"/>
      <c r="B9" s="17"/>
      <c r="C9" s="39" t="s">
        <v>2</v>
      </c>
      <c r="D9" s="39" t="s">
        <v>61</v>
      </c>
      <c r="E9" s="8" t="s">
        <v>67</v>
      </c>
      <c r="F9" s="68">
        <v>8816</v>
      </c>
      <c r="G9" s="13">
        <v>6967</v>
      </c>
      <c r="H9" s="13">
        <v>6970</v>
      </c>
      <c r="I9" s="13">
        <v>7000</v>
      </c>
      <c r="J9" s="13">
        <v>6970</v>
      </c>
      <c r="K9" s="13">
        <v>6970</v>
      </c>
      <c r="L9" s="13">
        <v>6970</v>
      </c>
    </row>
    <row r="10" spans="1:12" ht="12.75">
      <c r="A10" s="8"/>
      <c r="B10" s="8"/>
      <c r="C10" s="39" t="s">
        <v>2</v>
      </c>
      <c r="D10" s="39" t="s">
        <v>62</v>
      </c>
      <c r="E10" s="8" t="s">
        <v>68</v>
      </c>
      <c r="F10" s="68">
        <v>5056</v>
      </c>
      <c r="G10" s="13">
        <v>3126</v>
      </c>
      <c r="H10" s="13">
        <v>3330</v>
      </c>
      <c r="I10" s="13">
        <v>3300</v>
      </c>
      <c r="J10" s="13">
        <v>3330</v>
      </c>
      <c r="K10" s="13">
        <v>3330</v>
      </c>
      <c r="L10" s="13">
        <v>3330</v>
      </c>
    </row>
    <row r="11" spans="1:12" ht="12.75">
      <c r="A11" s="8"/>
      <c r="B11" s="8"/>
      <c r="C11" s="39" t="s">
        <v>2</v>
      </c>
      <c r="D11" s="40" t="s">
        <v>63</v>
      </c>
      <c r="E11" s="1" t="s">
        <v>69</v>
      </c>
      <c r="F11" s="68">
        <v>1239</v>
      </c>
      <c r="G11" s="13">
        <v>592</v>
      </c>
      <c r="H11" s="13">
        <v>400</v>
      </c>
      <c r="I11" s="13">
        <v>700</v>
      </c>
      <c r="J11" s="13">
        <v>400</v>
      </c>
      <c r="K11" s="13">
        <v>400</v>
      </c>
      <c r="L11" s="13">
        <v>400</v>
      </c>
    </row>
    <row r="12" spans="1:12" ht="12.75">
      <c r="A12" s="1"/>
      <c r="B12" s="1"/>
      <c r="C12" s="40" t="s">
        <v>2</v>
      </c>
      <c r="D12" s="40" t="s">
        <v>64</v>
      </c>
      <c r="E12" s="1" t="s">
        <v>24</v>
      </c>
      <c r="F12" s="68">
        <v>11357</v>
      </c>
      <c r="G12" s="13">
        <v>8586</v>
      </c>
      <c r="H12" s="13">
        <v>7220</v>
      </c>
      <c r="I12" s="13">
        <v>7200</v>
      </c>
      <c r="J12" s="13">
        <v>7220</v>
      </c>
      <c r="K12" s="13">
        <v>7220</v>
      </c>
      <c r="L12" s="13">
        <v>7220</v>
      </c>
    </row>
    <row r="13" spans="1:12" ht="12.75">
      <c r="A13" s="1"/>
      <c r="B13" s="1"/>
      <c r="C13" s="40" t="s">
        <v>2</v>
      </c>
      <c r="D13" s="40" t="s">
        <v>163</v>
      </c>
      <c r="E13" s="1" t="s">
        <v>164</v>
      </c>
      <c r="F13" s="68">
        <v>768</v>
      </c>
      <c r="G13" s="13">
        <v>658</v>
      </c>
      <c r="H13" s="13">
        <v>660</v>
      </c>
      <c r="I13" s="13">
        <v>665</v>
      </c>
      <c r="J13" s="13">
        <v>660</v>
      </c>
      <c r="K13" s="13">
        <v>660</v>
      </c>
      <c r="L13" s="13">
        <v>660</v>
      </c>
    </row>
    <row r="14" spans="1:12" ht="12.75">
      <c r="A14" s="102" t="s">
        <v>165</v>
      </c>
      <c r="B14" s="111"/>
      <c r="C14" s="111"/>
      <c r="D14" s="112"/>
      <c r="E14" s="43"/>
      <c r="F14" s="59">
        <v>644</v>
      </c>
      <c r="G14" s="59">
        <v>709</v>
      </c>
      <c r="H14" s="59">
        <v>525</v>
      </c>
      <c r="I14" s="59">
        <v>570</v>
      </c>
      <c r="J14" s="59">
        <v>525</v>
      </c>
      <c r="K14" s="59">
        <v>525</v>
      </c>
      <c r="L14" s="59">
        <v>525</v>
      </c>
    </row>
    <row r="15" spans="1:12" ht="12.75">
      <c r="A15" s="6"/>
      <c r="B15" s="6"/>
      <c r="C15" s="39" t="s">
        <v>4</v>
      </c>
      <c r="D15" s="41">
        <v>637</v>
      </c>
      <c r="E15" s="8" t="s">
        <v>24</v>
      </c>
      <c r="F15" s="61">
        <v>644</v>
      </c>
      <c r="G15" s="61">
        <v>709</v>
      </c>
      <c r="H15" s="61">
        <v>525</v>
      </c>
      <c r="I15" s="61">
        <v>570</v>
      </c>
      <c r="J15" s="61">
        <v>525</v>
      </c>
      <c r="K15" s="61">
        <v>525</v>
      </c>
      <c r="L15" s="61">
        <v>525</v>
      </c>
    </row>
    <row r="16" spans="1:12" ht="12.75">
      <c r="A16" s="6"/>
      <c r="B16" s="6"/>
      <c r="C16" s="39"/>
      <c r="D16" s="41"/>
      <c r="E16" s="8"/>
      <c r="F16" s="61"/>
      <c r="G16" s="61"/>
      <c r="H16" s="61"/>
      <c r="I16" s="57"/>
      <c r="J16" s="61"/>
      <c r="K16" s="61"/>
      <c r="L16" s="61"/>
    </row>
    <row r="17" spans="1:12" ht="12.75">
      <c r="A17" s="102" t="s">
        <v>180</v>
      </c>
      <c r="B17" s="124"/>
      <c r="C17" s="124"/>
      <c r="D17" s="125"/>
      <c r="E17" s="48"/>
      <c r="F17" s="59">
        <v>0</v>
      </c>
      <c r="G17" s="59">
        <f>SUM(G18:G19)</f>
        <v>963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</row>
    <row r="18" spans="1:12" ht="12.75">
      <c r="A18" s="64"/>
      <c r="B18" s="65"/>
      <c r="C18" s="40" t="s">
        <v>179</v>
      </c>
      <c r="D18" s="41">
        <v>610</v>
      </c>
      <c r="E18" s="8" t="s">
        <v>58</v>
      </c>
      <c r="F18" s="61">
        <v>0</v>
      </c>
      <c r="G18" s="61">
        <v>731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</row>
    <row r="19" spans="1:12" ht="12.75">
      <c r="A19" s="1"/>
      <c r="B19" s="1"/>
      <c r="C19" s="39" t="s">
        <v>179</v>
      </c>
      <c r="D19" s="39" t="s">
        <v>59</v>
      </c>
      <c r="E19" s="8" t="s">
        <v>66</v>
      </c>
      <c r="F19" s="54">
        <v>0</v>
      </c>
      <c r="G19" s="13">
        <v>232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2.75">
      <c r="A20" s="1"/>
      <c r="B20" s="1"/>
      <c r="C20" s="40"/>
      <c r="D20" s="40"/>
      <c r="E20" s="1"/>
      <c r="F20" s="54"/>
      <c r="G20" s="13"/>
      <c r="H20" s="13"/>
      <c r="I20" s="13"/>
      <c r="J20" s="13"/>
      <c r="K20" s="13"/>
      <c r="L20" s="13"/>
    </row>
    <row r="21" spans="1:12" ht="12.75">
      <c r="A21" s="102" t="s">
        <v>161</v>
      </c>
      <c r="B21" s="124"/>
      <c r="C21" s="124"/>
      <c r="D21" s="125"/>
      <c r="E21" s="48"/>
      <c r="F21" s="59">
        <f>SUM(F22:F29)</f>
        <v>2111</v>
      </c>
      <c r="G21" s="59">
        <f>SUM(G22:G29)</f>
        <v>2296</v>
      </c>
      <c r="H21" s="59">
        <f>SUM(H22:H34)</f>
        <v>2112</v>
      </c>
      <c r="I21" s="59">
        <f>SUM(I22:I28)</f>
        <v>2104</v>
      </c>
      <c r="J21" s="59">
        <f>SUM(J22:J34)</f>
        <v>2104</v>
      </c>
      <c r="K21" s="59">
        <f>SUM(K22:K34)</f>
        <v>2110</v>
      </c>
      <c r="L21" s="59">
        <f>SUM(L22:L34)</f>
        <v>2115</v>
      </c>
    </row>
    <row r="22" spans="1:12" ht="12.75">
      <c r="A22" s="64"/>
      <c r="B22" s="65"/>
      <c r="C22" s="40" t="s">
        <v>162</v>
      </c>
      <c r="D22" s="41">
        <v>610</v>
      </c>
      <c r="E22" s="8" t="s">
        <v>58</v>
      </c>
      <c r="F22" s="61">
        <v>1074</v>
      </c>
      <c r="G22" s="61">
        <v>1172</v>
      </c>
      <c r="H22" s="61">
        <v>1172</v>
      </c>
      <c r="I22" s="61">
        <v>1172</v>
      </c>
      <c r="J22" s="61">
        <v>1172</v>
      </c>
      <c r="K22" s="61">
        <v>1175</v>
      </c>
      <c r="L22" s="61">
        <v>1178</v>
      </c>
    </row>
    <row r="23" spans="1:12" ht="12.75">
      <c r="A23" s="1"/>
      <c r="B23" s="1"/>
      <c r="C23" s="39" t="s">
        <v>162</v>
      </c>
      <c r="D23" s="39" t="s">
        <v>59</v>
      </c>
      <c r="E23" s="8" t="s">
        <v>66</v>
      </c>
      <c r="F23" s="54">
        <v>376</v>
      </c>
      <c r="G23" s="13">
        <v>410</v>
      </c>
      <c r="H23" s="13">
        <v>410</v>
      </c>
      <c r="I23" s="13">
        <v>410</v>
      </c>
      <c r="J23" s="13">
        <v>410</v>
      </c>
      <c r="K23" s="13">
        <v>410</v>
      </c>
      <c r="L23" s="13">
        <v>412</v>
      </c>
    </row>
    <row r="24" spans="1:12" ht="12.75">
      <c r="A24" s="1"/>
      <c r="B24" s="1"/>
      <c r="C24" s="39" t="s">
        <v>162</v>
      </c>
      <c r="D24" s="39" t="s">
        <v>177</v>
      </c>
      <c r="E24" s="8" t="s">
        <v>3</v>
      </c>
      <c r="F24" s="54">
        <v>16</v>
      </c>
      <c r="G24" s="13">
        <v>285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2.75">
      <c r="A25" s="1"/>
      <c r="B25" s="1"/>
      <c r="C25" s="39" t="s">
        <v>162</v>
      </c>
      <c r="D25" s="39" t="s">
        <v>60</v>
      </c>
      <c r="E25" s="8" t="s">
        <v>70</v>
      </c>
      <c r="F25" s="54">
        <v>290</v>
      </c>
      <c r="G25" s="13">
        <v>66</v>
      </c>
      <c r="H25" s="13">
        <v>250</v>
      </c>
      <c r="I25" s="13">
        <v>250</v>
      </c>
      <c r="J25" s="13">
        <v>250</v>
      </c>
      <c r="K25" s="13">
        <v>250</v>
      </c>
      <c r="L25" s="13">
        <v>250</v>
      </c>
    </row>
    <row r="26" spans="1:12" ht="12.75">
      <c r="A26" s="1"/>
      <c r="B26" s="1"/>
      <c r="C26" s="39" t="s">
        <v>162</v>
      </c>
      <c r="D26" s="39" t="s">
        <v>61</v>
      </c>
      <c r="E26" s="8" t="s">
        <v>67</v>
      </c>
      <c r="F26" s="54">
        <v>2</v>
      </c>
      <c r="G26" s="13">
        <v>0</v>
      </c>
      <c r="H26" s="13">
        <v>74</v>
      </c>
      <c r="I26" s="13">
        <v>29</v>
      </c>
      <c r="J26" s="13">
        <v>29</v>
      </c>
      <c r="K26" s="13">
        <v>29</v>
      </c>
      <c r="L26" s="13">
        <v>29</v>
      </c>
    </row>
    <row r="27" spans="1:12" ht="12.75">
      <c r="A27" s="6"/>
      <c r="B27" s="6"/>
      <c r="C27" s="39" t="s">
        <v>162</v>
      </c>
      <c r="D27" s="40" t="s">
        <v>63</v>
      </c>
      <c r="E27" s="1" t="s">
        <v>69</v>
      </c>
      <c r="F27" s="61">
        <v>136</v>
      </c>
      <c r="G27" s="61">
        <v>136</v>
      </c>
      <c r="H27" s="61">
        <v>136</v>
      </c>
      <c r="I27" s="61">
        <v>136</v>
      </c>
      <c r="J27" s="61">
        <v>136</v>
      </c>
      <c r="K27" s="61">
        <v>139</v>
      </c>
      <c r="L27" s="61">
        <v>139</v>
      </c>
    </row>
    <row r="28" spans="1:12" ht="12.75">
      <c r="A28" s="6"/>
      <c r="B28" s="6"/>
      <c r="C28" s="39" t="s">
        <v>162</v>
      </c>
      <c r="D28" s="40" t="s">
        <v>64</v>
      </c>
      <c r="E28" s="1" t="s">
        <v>24</v>
      </c>
      <c r="F28" s="54">
        <v>217</v>
      </c>
      <c r="G28" s="13">
        <v>227</v>
      </c>
      <c r="H28" s="13">
        <v>70</v>
      </c>
      <c r="I28" s="61">
        <v>107</v>
      </c>
      <c r="J28" s="13">
        <v>107</v>
      </c>
      <c r="K28" s="13">
        <v>107</v>
      </c>
      <c r="L28" s="13">
        <v>107</v>
      </c>
    </row>
    <row r="29" spans="1:12" ht="12.75">
      <c r="A29" s="6"/>
      <c r="B29" s="6"/>
      <c r="C29" s="39"/>
      <c r="D29" s="40"/>
      <c r="E29" s="1"/>
      <c r="F29" s="61"/>
      <c r="G29" s="61"/>
      <c r="H29" s="61"/>
      <c r="I29" s="57"/>
      <c r="J29" s="61"/>
      <c r="K29" s="61"/>
      <c r="L29" s="61"/>
    </row>
    <row r="30" spans="1:12" ht="12.75">
      <c r="A30" s="102" t="s">
        <v>182</v>
      </c>
      <c r="B30" s="124"/>
      <c r="C30" s="124"/>
      <c r="D30" s="125"/>
      <c r="E30" s="48"/>
      <c r="F30" s="59">
        <f>SUM(F31:F33)</f>
        <v>1624</v>
      </c>
      <c r="G30" s="59">
        <v>0</v>
      </c>
      <c r="H30" s="59">
        <v>0</v>
      </c>
      <c r="I30" s="59">
        <f>SUM(I31:I33)</f>
        <v>810</v>
      </c>
      <c r="J30" s="59">
        <v>0</v>
      </c>
      <c r="K30" s="59">
        <v>0</v>
      </c>
      <c r="L30" s="59">
        <v>0</v>
      </c>
    </row>
    <row r="31" spans="1:12" ht="12.75">
      <c r="A31" s="64"/>
      <c r="B31" s="65"/>
      <c r="C31" s="40" t="s">
        <v>181</v>
      </c>
      <c r="D31" s="41">
        <v>610</v>
      </c>
      <c r="E31" s="8" t="s">
        <v>58</v>
      </c>
      <c r="F31" s="61">
        <v>362</v>
      </c>
      <c r="G31" s="61">
        <v>0</v>
      </c>
      <c r="H31" s="61">
        <v>0</v>
      </c>
      <c r="I31" s="61">
        <v>530</v>
      </c>
      <c r="J31" s="61">
        <v>0</v>
      </c>
      <c r="K31" s="61">
        <v>0</v>
      </c>
      <c r="L31" s="61">
        <v>0</v>
      </c>
    </row>
    <row r="32" spans="1:12" ht="12.75">
      <c r="A32" s="1"/>
      <c r="B32" s="1"/>
      <c r="C32" s="39" t="s">
        <v>181</v>
      </c>
      <c r="D32" s="39" t="s">
        <v>59</v>
      </c>
      <c r="E32" s="8" t="s">
        <v>66</v>
      </c>
      <c r="F32" s="54">
        <v>125</v>
      </c>
      <c r="G32" s="13">
        <v>0</v>
      </c>
      <c r="H32" s="13">
        <v>0</v>
      </c>
      <c r="I32" s="13">
        <v>91</v>
      </c>
      <c r="J32" s="13">
        <v>0</v>
      </c>
      <c r="K32" s="13">
        <v>0</v>
      </c>
      <c r="L32" s="13">
        <v>0</v>
      </c>
    </row>
    <row r="33" spans="1:12" ht="12.75">
      <c r="A33" s="1"/>
      <c r="B33" s="1"/>
      <c r="C33" s="39" t="s">
        <v>181</v>
      </c>
      <c r="D33" s="39" t="s">
        <v>107</v>
      </c>
      <c r="E33" s="8" t="s">
        <v>172</v>
      </c>
      <c r="F33" s="54">
        <v>1137</v>
      </c>
      <c r="G33" s="13">
        <v>0</v>
      </c>
      <c r="H33" s="13">
        <v>0</v>
      </c>
      <c r="I33" s="13">
        <v>189</v>
      </c>
      <c r="J33" s="13">
        <v>0</v>
      </c>
      <c r="K33" s="13">
        <v>0</v>
      </c>
      <c r="L33" s="13">
        <v>0</v>
      </c>
    </row>
    <row r="34" spans="1:12" ht="12.75">
      <c r="A34" s="1"/>
      <c r="B34" s="1"/>
      <c r="C34" s="39"/>
      <c r="D34" s="40"/>
      <c r="E34" s="1"/>
      <c r="F34" s="54"/>
      <c r="G34" s="13"/>
      <c r="H34" s="13"/>
      <c r="I34" s="13"/>
      <c r="J34" s="13"/>
      <c r="K34" s="13"/>
      <c r="L34" s="13"/>
    </row>
    <row r="35" spans="1:12" ht="12.75">
      <c r="A35" s="102" t="s">
        <v>83</v>
      </c>
      <c r="B35" s="111"/>
      <c r="C35" s="111"/>
      <c r="D35" s="112"/>
      <c r="E35" s="47"/>
      <c r="F35" s="59">
        <f>SUM(F36:F37)</f>
        <v>3916</v>
      </c>
      <c r="G35" s="59">
        <f>SUM(G36:G37)</f>
        <v>4643</v>
      </c>
      <c r="H35" s="59">
        <v>6300</v>
      </c>
      <c r="I35" s="59">
        <f>SUM(I36:I37)</f>
        <v>7000</v>
      </c>
      <c r="J35" s="59">
        <v>6300</v>
      </c>
      <c r="K35" s="59">
        <v>6300</v>
      </c>
      <c r="L35" s="59">
        <v>6300</v>
      </c>
    </row>
    <row r="36" spans="1:12" ht="12.75">
      <c r="A36" s="1"/>
      <c r="B36" s="1"/>
      <c r="C36" s="40" t="s">
        <v>5</v>
      </c>
      <c r="D36" s="39" t="s">
        <v>73</v>
      </c>
      <c r="E36" s="8" t="s">
        <v>74</v>
      </c>
      <c r="F36" s="54">
        <v>3876</v>
      </c>
      <c r="G36" s="13">
        <v>4184</v>
      </c>
      <c r="H36" s="13">
        <v>6240</v>
      </c>
      <c r="I36" s="13">
        <v>6500</v>
      </c>
      <c r="J36" s="13">
        <v>6240</v>
      </c>
      <c r="K36" s="13">
        <v>6240</v>
      </c>
      <c r="L36" s="13">
        <v>6240</v>
      </c>
    </row>
    <row r="37" spans="1:12" ht="12.75">
      <c r="A37" s="82"/>
      <c r="B37" s="83"/>
      <c r="C37" s="84" t="s">
        <v>5</v>
      </c>
      <c r="D37" s="85" t="s">
        <v>166</v>
      </c>
      <c r="E37" s="8" t="s">
        <v>167</v>
      </c>
      <c r="F37" s="54">
        <v>40</v>
      </c>
      <c r="G37" s="13">
        <v>459</v>
      </c>
      <c r="H37" s="13">
        <v>60</v>
      </c>
      <c r="I37" s="13">
        <v>500</v>
      </c>
      <c r="J37" s="13">
        <v>60</v>
      </c>
      <c r="K37" s="13">
        <v>60</v>
      </c>
      <c r="L37" s="13">
        <v>60</v>
      </c>
    </row>
    <row r="38" spans="1:12" ht="12.75">
      <c r="A38" s="102" t="s">
        <v>86</v>
      </c>
      <c r="B38" s="111"/>
      <c r="C38" s="111"/>
      <c r="D38" s="112"/>
      <c r="E38" s="47"/>
      <c r="F38" s="59">
        <f>SUM(F39:F45)</f>
        <v>1379</v>
      </c>
      <c r="G38" s="59">
        <f>SUM(G39:G45)</f>
        <v>1202</v>
      </c>
      <c r="H38" s="59">
        <f>SUM(H39:H44)</f>
        <v>498</v>
      </c>
      <c r="I38" s="59">
        <f>SUM(I39:I45)</f>
        <v>498</v>
      </c>
      <c r="J38" s="59">
        <f>SUM(J39:J44)</f>
        <v>498</v>
      </c>
      <c r="K38" s="59">
        <f>SUM(K39:K44)</f>
        <v>498</v>
      </c>
      <c r="L38" s="59">
        <f>SUM(L39:L44)</f>
        <v>498</v>
      </c>
    </row>
    <row r="39" spans="1:12" ht="12.75">
      <c r="A39" s="1"/>
      <c r="B39" s="1"/>
      <c r="C39" s="40" t="s">
        <v>6</v>
      </c>
      <c r="D39" s="42">
        <v>631</v>
      </c>
      <c r="E39" s="8" t="s">
        <v>3</v>
      </c>
      <c r="F39" s="54">
        <v>0</v>
      </c>
      <c r="G39" s="13">
        <v>12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12.75">
      <c r="A40" s="1"/>
      <c r="B40" s="1"/>
      <c r="C40" s="40" t="s">
        <v>6</v>
      </c>
      <c r="D40" s="39" t="s">
        <v>60</v>
      </c>
      <c r="E40" s="8" t="s">
        <v>70</v>
      </c>
      <c r="F40" s="54">
        <v>200</v>
      </c>
      <c r="G40" s="13">
        <v>110</v>
      </c>
      <c r="H40" s="13">
        <v>133</v>
      </c>
      <c r="I40" s="13">
        <v>0</v>
      </c>
      <c r="J40" s="13">
        <v>133</v>
      </c>
      <c r="K40" s="13">
        <v>133</v>
      </c>
      <c r="L40" s="13">
        <v>133</v>
      </c>
    </row>
    <row r="41" spans="1:12" ht="12.75">
      <c r="A41" s="1"/>
      <c r="B41" s="1"/>
      <c r="C41" s="40" t="s">
        <v>6</v>
      </c>
      <c r="D41" s="39" t="s">
        <v>61</v>
      </c>
      <c r="E41" s="8" t="s">
        <v>67</v>
      </c>
      <c r="F41" s="54">
        <v>1</v>
      </c>
      <c r="G41" s="13">
        <v>430</v>
      </c>
      <c r="H41" s="13">
        <v>33</v>
      </c>
      <c r="I41" s="13">
        <v>33</v>
      </c>
      <c r="J41" s="13">
        <v>33</v>
      </c>
      <c r="K41" s="13">
        <v>33</v>
      </c>
      <c r="L41" s="13">
        <v>33</v>
      </c>
    </row>
    <row r="42" spans="1:12" ht="12.75">
      <c r="A42" s="1"/>
      <c r="B42" s="1"/>
      <c r="C42" s="40" t="s">
        <v>6</v>
      </c>
      <c r="D42" s="39" t="s">
        <v>62</v>
      </c>
      <c r="E42" s="8" t="s">
        <v>68</v>
      </c>
      <c r="F42" s="54">
        <v>425</v>
      </c>
      <c r="G42" s="13">
        <v>361</v>
      </c>
      <c r="H42" s="13">
        <v>233</v>
      </c>
      <c r="I42" s="13">
        <v>240</v>
      </c>
      <c r="J42" s="13">
        <v>233</v>
      </c>
      <c r="K42" s="13">
        <v>233</v>
      </c>
      <c r="L42" s="13">
        <v>233</v>
      </c>
    </row>
    <row r="43" spans="1:12" ht="12.75">
      <c r="A43" s="1"/>
      <c r="B43" s="1"/>
      <c r="C43" s="40" t="s">
        <v>6</v>
      </c>
      <c r="D43" s="40" t="s">
        <v>63</v>
      </c>
      <c r="E43" s="1" t="s">
        <v>69</v>
      </c>
      <c r="F43" s="54">
        <v>655</v>
      </c>
      <c r="G43" s="13">
        <v>3</v>
      </c>
      <c r="H43" s="13">
        <v>33</v>
      </c>
      <c r="I43" s="13">
        <v>25</v>
      </c>
      <c r="J43" s="13">
        <v>33</v>
      </c>
      <c r="K43" s="13">
        <v>33</v>
      </c>
      <c r="L43" s="13">
        <v>33</v>
      </c>
    </row>
    <row r="44" spans="1:12" ht="12.75">
      <c r="A44" s="1"/>
      <c r="B44" s="1"/>
      <c r="C44" s="40" t="s">
        <v>6</v>
      </c>
      <c r="D44" s="40" t="s">
        <v>64</v>
      </c>
      <c r="E44" s="1" t="s">
        <v>24</v>
      </c>
      <c r="F44" s="54">
        <v>0</v>
      </c>
      <c r="G44" s="13">
        <v>140</v>
      </c>
      <c r="H44" s="13">
        <v>66</v>
      </c>
      <c r="I44" s="13">
        <v>200</v>
      </c>
      <c r="J44" s="13">
        <v>66</v>
      </c>
      <c r="K44" s="13">
        <v>66</v>
      </c>
      <c r="L44" s="13">
        <v>66</v>
      </c>
    </row>
    <row r="45" spans="1:12" ht="12.75">
      <c r="A45" s="1"/>
      <c r="B45" s="1"/>
      <c r="C45" s="40" t="s">
        <v>6</v>
      </c>
      <c r="D45" s="40" t="s">
        <v>65</v>
      </c>
      <c r="E45" s="1" t="s">
        <v>174</v>
      </c>
      <c r="F45" s="54">
        <v>98</v>
      </c>
      <c r="G45" s="13">
        <v>146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</row>
    <row r="46" spans="1:12" ht="12.75">
      <c r="A46" s="1"/>
      <c r="B46" s="1"/>
      <c r="C46" s="40"/>
      <c r="D46" s="40"/>
      <c r="E46" s="1"/>
      <c r="F46" s="54"/>
      <c r="G46" s="13"/>
      <c r="H46" s="13"/>
      <c r="I46" s="13"/>
      <c r="J46" s="13"/>
      <c r="K46" s="13"/>
      <c r="L46" s="13"/>
    </row>
    <row r="47" spans="1:12" ht="12.75">
      <c r="A47" s="102" t="s">
        <v>184</v>
      </c>
      <c r="B47" s="111"/>
      <c r="C47" s="111"/>
      <c r="D47" s="112"/>
      <c r="E47" s="47"/>
      <c r="F47" s="59">
        <f>SUM(F48:F52)</f>
        <v>0</v>
      </c>
      <c r="G47" s="59">
        <f>SUM(G48:G52)</f>
        <v>33090</v>
      </c>
      <c r="H47" s="59">
        <f>SUM(H48:H52)</f>
        <v>0</v>
      </c>
      <c r="I47" s="59">
        <f>I48+I49+I50+I51+I52+I72</f>
        <v>59790</v>
      </c>
      <c r="J47" s="59">
        <f>SUM(J48:J52)</f>
        <v>0</v>
      </c>
      <c r="K47" s="59">
        <f>SUM(K48:K52)</f>
        <v>0</v>
      </c>
      <c r="L47" s="59">
        <f>SUM(L48:L52)</f>
        <v>0</v>
      </c>
    </row>
    <row r="48" spans="1:12" ht="12.75">
      <c r="A48" s="1"/>
      <c r="B48" s="1"/>
      <c r="C48" s="40" t="s">
        <v>183</v>
      </c>
      <c r="D48" s="42">
        <v>610</v>
      </c>
      <c r="E48" s="8" t="s">
        <v>58</v>
      </c>
      <c r="F48" s="54">
        <v>0</v>
      </c>
      <c r="G48" s="13">
        <v>19210</v>
      </c>
      <c r="H48" s="13">
        <v>0</v>
      </c>
      <c r="I48" s="13">
        <v>14300</v>
      </c>
      <c r="J48" s="13">
        <v>0</v>
      </c>
      <c r="K48" s="13">
        <v>0</v>
      </c>
      <c r="L48" s="13">
        <v>0</v>
      </c>
    </row>
    <row r="49" spans="1:12" ht="12.75">
      <c r="A49" s="1"/>
      <c r="B49" s="1"/>
      <c r="C49" s="40" t="s">
        <v>183</v>
      </c>
      <c r="D49" s="39" t="s">
        <v>59</v>
      </c>
      <c r="E49" s="8" t="s">
        <v>66</v>
      </c>
      <c r="F49" s="54">
        <v>0</v>
      </c>
      <c r="G49" s="13">
        <v>6728</v>
      </c>
      <c r="H49" s="13">
        <v>0</v>
      </c>
      <c r="I49" s="13">
        <v>4700</v>
      </c>
      <c r="J49" s="13">
        <v>0</v>
      </c>
      <c r="K49" s="13">
        <v>0</v>
      </c>
      <c r="L49" s="13">
        <v>0</v>
      </c>
    </row>
    <row r="50" spans="1:12" ht="12.75">
      <c r="A50" s="1"/>
      <c r="B50" s="1"/>
      <c r="C50" s="40" t="s">
        <v>183</v>
      </c>
      <c r="D50" s="39" t="s">
        <v>61</v>
      </c>
      <c r="E50" s="8" t="s">
        <v>67</v>
      </c>
      <c r="F50" s="54">
        <v>0</v>
      </c>
      <c r="G50" s="13">
        <v>3165</v>
      </c>
      <c r="H50" s="13">
        <v>0</v>
      </c>
      <c r="I50" s="13">
        <v>500</v>
      </c>
      <c r="J50" s="13">
        <v>0</v>
      </c>
      <c r="K50" s="13">
        <v>0</v>
      </c>
      <c r="L50" s="13">
        <v>0</v>
      </c>
    </row>
    <row r="51" spans="1:12" ht="12.75">
      <c r="A51" s="1"/>
      <c r="B51" s="1"/>
      <c r="C51" s="40" t="s">
        <v>183</v>
      </c>
      <c r="D51" s="39" t="s">
        <v>64</v>
      </c>
      <c r="E51" s="8" t="s">
        <v>24</v>
      </c>
      <c r="F51" s="54">
        <v>0</v>
      </c>
      <c r="G51" s="13">
        <v>3889</v>
      </c>
      <c r="H51" s="13">
        <v>0</v>
      </c>
      <c r="I51" s="13">
        <v>40100</v>
      </c>
      <c r="J51" s="13">
        <v>0</v>
      </c>
      <c r="K51" s="13">
        <v>0</v>
      </c>
      <c r="L51" s="13">
        <v>0</v>
      </c>
    </row>
    <row r="52" spans="1:12" ht="12.75">
      <c r="A52" s="1"/>
      <c r="B52" s="1"/>
      <c r="C52" s="40" t="s">
        <v>183</v>
      </c>
      <c r="D52" s="40" t="s">
        <v>65</v>
      </c>
      <c r="E52" s="1" t="s">
        <v>185</v>
      </c>
      <c r="F52" s="54">
        <v>0</v>
      </c>
      <c r="G52" s="13">
        <v>98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1:12" ht="12.75">
      <c r="A53" s="1"/>
      <c r="B53" s="1"/>
      <c r="C53" s="40"/>
      <c r="D53" s="40"/>
      <c r="E53" s="1"/>
      <c r="F53" s="54"/>
      <c r="G53" s="13"/>
      <c r="H53" s="13"/>
      <c r="I53" s="13"/>
      <c r="J53" s="13"/>
      <c r="K53" s="13"/>
      <c r="L53" s="13"/>
    </row>
    <row r="54" spans="1:12" ht="12.75">
      <c r="A54" s="102" t="s">
        <v>169</v>
      </c>
      <c r="B54" s="124"/>
      <c r="C54" s="124"/>
      <c r="D54" s="125"/>
      <c r="E54" s="47"/>
      <c r="F54" s="59">
        <v>0</v>
      </c>
      <c r="G54" s="59">
        <f>SUM(G55:G57)</f>
        <v>15357</v>
      </c>
      <c r="H54" s="59">
        <f>SUM(H55:H59)</f>
        <v>10250</v>
      </c>
      <c r="I54" s="59">
        <f>SUM(I55:I58)</f>
        <v>20035</v>
      </c>
      <c r="J54" s="59">
        <f>SUM(J55:J59)</f>
        <v>0</v>
      </c>
      <c r="K54" s="59">
        <f>SUM(K55:K59)</f>
        <v>0</v>
      </c>
      <c r="L54" s="59">
        <f>SUM(L55:L59)</f>
        <v>0</v>
      </c>
    </row>
    <row r="55" spans="1:12" ht="12.75">
      <c r="A55" s="1"/>
      <c r="B55" s="1"/>
      <c r="C55" s="40" t="s">
        <v>170</v>
      </c>
      <c r="D55" s="40" t="s">
        <v>72</v>
      </c>
      <c r="E55" s="8" t="s">
        <v>58</v>
      </c>
      <c r="F55" s="54">
        <v>0</v>
      </c>
      <c r="G55" s="13">
        <v>10418</v>
      </c>
      <c r="H55" s="13">
        <v>7595</v>
      </c>
      <c r="I55" s="13">
        <v>10705</v>
      </c>
      <c r="J55" s="13">
        <v>0</v>
      </c>
      <c r="K55" s="13">
        <v>0</v>
      </c>
      <c r="L55" s="13">
        <v>0</v>
      </c>
    </row>
    <row r="56" spans="1:12" ht="12.75">
      <c r="A56" s="1"/>
      <c r="B56" s="1"/>
      <c r="C56" s="40" t="s">
        <v>170</v>
      </c>
      <c r="D56" s="40" t="s">
        <v>59</v>
      </c>
      <c r="E56" s="8" t="s">
        <v>66</v>
      </c>
      <c r="F56" s="54">
        <v>0</v>
      </c>
      <c r="G56" s="13">
        <v>3640</v>
      </c>
      <c r="H56" s="13">
        <v>2655</v>
      </c>
      <c r="I56" s="13">
        <v>3870</v>
      </c>
      <c r="J56" s="13">
        <v>0</v>
      </c>
      <c r="K56" s="13">
        <v>0</v>
      </c>
      <c r="L56" s="13">
        <v>0</v>
      </c>
    </row>
    <row r="57" spans="1:12" ht="12.75">
      <c r="A57" s="1"/>
      <c r="B57" s="1"/>
      <c r="C57" s="40" t="s">
        <v>170</v>
      </c>
      <c r="D57" s="40" t="s">
        <v>107</v>
      </c>
      <c r="E57" s="8" t="s">
        <v>172</v>
      </c>
      <c r="F57" s="54">
        <v>0</v>
      </c>
      <c r="G57" s="13">
        <v>1299</v>
      </c>
      <c r="H57" s="13">
        <v>0</v>
      </c>
      <c r="I57" s="13">
        <v>5200</v>
      </c>
      <c r="J57" s="13">
        <v>0</v>
      </c>
      <c r="K57" s="13">
        <v>0</v>
      </c>
      <c r="L57" s="13">
        <v>0</v>
      </c>
    </row>
    <row r="58" spans="1:12" ht="12.75">
      <c r="A58" s="1"/>
      <c r="B58" s="1"/>
      <c r="C58" s="40" t="s">
        <v>170</v>
      </c>
      <c r="D58" s="40" t="s">
        <v>65</v>
      </c>
      <c r="E58" s="8" t="s">
        <v>210</v>
      </c>
      <c r="F58" s="54">
        <v>0</v>
      </c>
      <c r="G58" s="13">
        <v>0</v>
      </c>
      <c r="H58" s="13">
        <v>0</v>
      </c>
      <c r="I58" s="13">
        <v>260</v>
      </c>
      <c r="J58" s="13">
        <v>0</v>
      </c>
      <c r="K58" s="13">
        <v>0</v>
      </c>
      <c r="L58" s="13">
        <v>0</v>
      </c>
    </row>
    <row r="59" spans="1:12" ht="12.75">
      <c r="A59" s="1"/>
      <c r="B59" s="1"/>
      <c r="C59" s="40"/>
      <c r="D59" s="40"/>
      <c r="E59" s="8"/>
      <c r="F59" s="54"/>
      <c r="G59" s="13"/>
      <c r="H59" s="13"/>
      <c r="I59" s="13"/>
      <c r="J59" s="13"/>
      <c r="K59" s="13"/>
      <c r="L59" s="13"/>
    </row>
    <row r="60" spans="1:12" ht="12.75">
      <c r="A60" s="102" t="s">
        <v>186</v>
      </c>
      <c r="B60" s="111"/>
      <c r="C60" s="111"/>
      <c r="D60" s="112"/>
      <c r="E60" s="48"/>
      <c r="F60" s="59">
        <f>SUM(F61)</f>
        <v>2664</v>
      </c>
      <c r="G60" s="59">
        <f>SUM(G61:G62)</f>
        <v>1710</v>
      </c>
      <c r="H60" s="59">
        <v>0</v>
      </c>
      <c r="I60" s="59">
        <v>480</v>
      </c>
      <c r="J60" s="59">
        <v>0</v>
      </c>
      <c r="K60" s="59">
        <v>0</v>
      </c>
      <c r="L60" s="59">
        <v>0</v>
      </c>
    </row>
    <row r="61" spans="1:12" ht="12.75">
      <c r="A61" s="1"/>
      <c r="B61" s="1"/>
      <c r="C61" s="40" t="s">
        <v>117</v>
      </c>
      <c r="D61" s="39" t="s">
        <v>64</v>
      </c>
      <c r="E61" s="8" t="s">
        <v>24</v>
      </c>
      <c r="F61" s="54">
        <v>2664</v>
      </c>
      <c r="G61" s="13">
        <v>1710</v>
      </c>
      <c r="H61" s="13">
        <v>0</v>
      </c>
      <c r="I61" s="13">
        <v>480</v>
      </c>
      <c r="J61" s="13">
        <v>0</v>
      </c>
      <c r="K61" s="13">
        <v>0</v>
      </c>
      <c r="L61" s="13">
        <v>0</v>
      </c>
    </row>
    <row r="62" spans="1:12" ht="12.75">
      <c r="A62" s="1"/>
      <c r="B62" s="1"/>
      <c r="C62" s="40"/>
      <c r="D62" s="40"/>
      <c r="E62" s="1"/>
      <c r="F62" s="54"/>
      <c r="G62" s="13"/>
      <c r="H62" s="13"/>
      <c r="I62" s="13"/>
      <c r="J62" s="13"/>
      <c r="K62" s="13"/>
      <c r="L62" s="13"/>
    </row>
    <row r="63" spans="1:12" ht="12.75">
      <c r="A63" s="102" t="s">
        <v>87</v>
      </c>
      <c r="B63" s="124"/>
      <c r="C63" s="124"/>
      <c r="D63" s="125"/>
      <c r="E63" s="43"/>
      <c r="F63" s="59">
        <f>SUM(F64:F65)</f>
        <v>595</v>
      </c>
      <c r="G63" s="59">
        <f>SUM(G64:G65)</f>
        <v>3262</v>
      </c>
      <c r="H63" s="59">
        <f>SUM(H64:H65)</f>
        <v>1660</v>
      </c>
      <c r="I63" s="59">
        <f>I64+I65</f>
        <v>6930</v>
      </c>
      <c r="J63" s="59">
        <f>SUM(J64:J65)</f>
        <v>2000</v>
      </c>
      <c r="K63" s="59">
        <f>SUM(K64:K65)</f>
        <v>2600</v>
      </c>
      <c r="L63" s="59">
        <f>SUM(L64:L65)</f>
        <v>2700</v>
      </c>
    </row>
    <row r="64" spans="1:12" ht="12.75">
      <c r="A64" s="1"/>
      <c r="B64" s="1"/>
      <c r="C64" s="40" t="s">
        <v>75</v>
      </c>
      <c r="D64" s="39" t="s">
        <v>61</v>
      </c>
      <c r="E64" s="8" t="s">
        <v>67</v>
      </c>
      <c r="F64" s="54">
        <v>192</v>
      </c>
      <c r="G64" s="13">
        <v>349</v>
      </c>
      <c r="H64" s="13">
        <v>0</v>
      </c>
      <c r="I64" s="13">
        <v>430</v>
      </c>
      <c r="J64" s="13">
        <v>400</v>
      </c>
      <c r="K64" s="13">
        <v>800</v>
      </c>
      <c r="L64" s="13">
        <v>800</v>
      </c>
    </row>
    <row r="65" spans="1:12" ht="12.75">
      <c r="A65" s="1"/>
      <c r="B65" s="1"/>
      <c r="C65" s="40" t="s">
        <v>75</v>
      </c>
      <c r="D65" s="40" t="s">
        <v>63</v>
      </c>
      <c r="E65" s="1" t="s">
        <v>69</v>
      </c>
      <c r="F65" s="54">
        <v>403</v>
      </c>
      <c r="G65" s="13">
        <v>2913</v>
      </c>
      <c r="H65" s="13">
        <v>1660</v>
      </c>
      <c r="I65" s="13">
        <v>6500</v>
      </c>
      <c r="J65" s="13">
        <v>1600</v>
      </c>
      <c r="K65" s="13">
        <v>1800</v>
      </c>
      <c r="L65" s="13">
        <v>1900</v>
      </c>
    </row>
    <row r="66" spans="1:12" ht="12.75">
      <c r="A66" s="102" t="s">
        <v>88</v>
      </c>
      <c r="B66" s="111"/>
      <c r="C66" s="111"/>
      <c r="D66" s="112"/>
      <c r="E66" s="48"/>
      <c r="F66" s="59">
        <f>SUM(F67:F68)</f>
        <v>11696</v>
      </c>
      <c r="G66" s="59">
        <f>SUM(G67:G68)</f>
        <v>11050</v>
      </c>
      <c r="H66" s="59">
        <v>10800</v>
      </c>
      <c r="I66" s="59">
        <f>I67+I68+I70+I71</f>
        <v>11200</v>
      </c>
      <c r="J66" s="59">
        <f>SUM(J67)</f>
        <v>12000</v>
      </c>
      <c r="K66" s="59">
        <f>SUM(K67)</f>
        <v>12000</v>
      </c>
      <c r="L66" s="59">
        <f>SUM(L67)</f>
        <v>13000</v>
      </c>
    </row>
    <row r="67" spans="1:12" ht="12.75">
      <c r="A67" s="1"/>
      <c r="B67" s="1"/>
      <c r="C67" s="40" t="s">
        <v>7</v>
      </c>
      <c r="D67" s="39" t="s">
        <v>64</v>
      </c>
      <c r="E67" s="8" t="s">
        <v>24</v>
      </c>
      <c r="F67" s="54">
        <v>11696</v>
      </c>
      <c r="G67" s="13">
        <v>11050</v>
      </c>
      <c r="H67" s="13">
        <v>10800</v>
      </c>
      <c r="I67" s="13">
        <v>11200</v>
      </c>
      <c r="J67" s="13">
        <v>12000</v>
      </c>
      <c r="K67" s="13">
        <v>12000</v>
      </c>
      <c r="L67" s="13">
        <v>13000</v>
      </c>
    </row>
    <row r="68" spans="1:12" ht="12.75">
      <c r="A68" s="1"/>
      <c r="B68" s="1"/>
      <c r="C68" s="40"/>
      <c r="D68" s="40"/>
      <c r="E68" s="1"/>
      <c r="F68" s="54"/>
      <c r="G68" s="13"/>
      <c r="H68" s="13"/>
      <c r="I68" s="13"/>
      <c r="J68" s="13"/>
      <c r="K68" s="13"/>
      <c r="L68" s="13"/>
    </row>
    <row r="69" spans="1:12" ht="12.75">
      <c r="A69" s="102" t="s">
        <v>187</v>
      </c>
      <c r="B69" s="111"/>
      <c r="C69" s="111"/>
      <c r="D69" s="112"/>
      <c r="E69" s="48"/>
      <c r="F69" s="59">
        <v>0</v>
      </c>
      <c r="G69" s="59">
        <f>SUM(G70:G71)</f>
        <v>218</v>
      </c>
      <c r="H69" s="59">
        <v>0</v>
      </c>
      <c r="I69" s="59">
        <f>I70+I71+I73+I74</f>
        <v>0</v>
      </c>
      <c r="J69" s="59">
        <v>0</v>
      </c>
      <c r="K69" s="59">
        <v>0</v>
      </c>
      <c r="L69" s="59">
        <v>0</v>
      </c>
    </row>
    <row r="70" spans="1:12" ht="12.75">
      <c r="A70" s="1"/>
      <c r="B70" s="1"/>
      <c r="C70" s="40" t="s">
        <v>188</v>
      </c>
      <c r="D70" s="39" t="s">
        <v>107</v>
      </c>
      <c r="E70" s="8" t="s">
        <v>172</v>
      </c>
      <c r="F70" s="54">
        <v>0</v>
      </c>
      <c r="G70" s="13">
        <v>218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ht="12.75">
      <c r="A71" s="1"/>
      <c r="B71" s="1"/>
      <c r="C71" s="40"/>
      <c r="D71" s="39"/>
      <c r="E71" s="8"/>
      <c r="F71" s="54"/>
      <c r="G71" s="13"/>
      <c r="H71" s="13"/>
      <c r="I71" s="13"/>
      <c r="J71" s="13"/>
      <c r="K71" s="13"/>
      <c r="L71" s="13"/>
    </row>
    <row r="72" spans="1:12" ht="12.75">
      <c r="A72" s="102" t="s">
        <v>106</v>
      </c>
      <c r="B72" s="111"/>
      <c r="C72" s="111"/>
      <c r="D72" s="112"/>
      <c r="E72" s="47"/>
      <c r="F72" s="59">
        <f>SUM(F73:F75)</f>
        <v>641</v>
      </c>
      <c r="G72" s="59">
        <f>SUM(G73:G75)</f>
        <v>1112</v>
      </c>
      <c r="H72" s="59">
        <v>600</v>
      </c>
      <c r="I72" s="59">
        <v>190</v>
      </c>
      <c r="J72" s="59">
        <v>200</v>
      </c>
      <c r="K72" s="59">
        <v>200</v>
      </c>
      <c r="L72" s="59">
        <v>200</v>
      </c>
    </row>
    <row r="73" spans="1:12" ht="12.75">
      <c r="A73" s="1"/>
      <c r="B73" s="1"/>
      <c r="C73" s="40" t="s">
        <v>168</v>
      </c>
      <c r="D73" s="41">
        <v>632</v>
      </c>
      <c r="E73" s="8" t="s">
        <v>205</v>
      </c>
      <c r="F73" s="54">
        <v>79</v>
      </c>
      <c r="G73" s="13">
        <v>0</v>
      </c>
      <c r="H73" s="13">
        <v>600</v>
      </c>
      <c r="I73" s="13">
        <v>0</v>
      </c>
      <c r="J73" s="13">
        <v>0</v>
      </c>
      <c r="K73" s="13">
        <v>0</v>
      </c>
      <c r="L73" s="13">
        <v>0</v>
      </c>
    </row>
    <row r="74" spans="1:12" ht="12.75">
      <c r="A74" s="1"/>
      <c r="B74" s="1"/>
      <c r="C74" s="40" t="s">
        <v>168</v>
      </c>
      <c r="D74" s="39" t="s">
        <v>61</v>
      </c>
      <c r="E74" s="8" t="s">
        <v>206</v>
      </c>
      <c r="F74" s="54">
        <v>27</v>
      </c>
      <c r="G74" s="13">
        <v>108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1:12" ht="12.75">
      <c r="A75" s="1"/>
      <c r="B75" s="1"/>
      <c r="C75" s="40" t="s">
        <v>168</v>
      </c>
      <c r="D75" s="39" t="s">
        <v>64</v>
      </c>
      <c r="E75" s="8" t="s">
        <v>24</v>
      </c>
      <c r="F75" s="54">
        <v>535</v>
      </c>
      <c r="G75" s="13">
        <v>1004</v>
      </c>
      <c r="H75" s="13">
        <v>0</v>
      </c>
      <c r="I75" s="13">
        <v>190</v>
      </c>
      <c r="J75" s="13">
        <v>200</v>
      </c>
      <c r="K75" s="13">
        <v>300</v>
      </c>
      <c r="L75" s="13">
        <v>300</v>
      </c>
    </row>
    <row r="76" spans="1:12" ht="12.75">
      <c r="A76" s="1"/>
      <c r="B76" s="1"/>
      <c r="C76" s="40"/>
      <c r="D76" s="40"/>
      <c r="E76" s="1"/>
      <c r="F76" s="54"/>
      <c r="G76" s="13"/>
      <c r="H76" s="13"/>
      <c r="I76" s="13"/>
      <c r="J76" s="13"/>
      <c r="K76" s="13"/>
      <c r="L76" s="13"/>
    </row>
    <row r="77" spans="1:12" ht="12.75">
      <c r="A77" s="102" t="s">
        <v>178</v>
      </c>
      <c r="B77" s="111"/>
      <c r="C77" s="111"/>
      <c r="D77" s="112"/>
      <c r="E77" s="47"/>
      <c r="F77" s="59">
        <f>SUM(F78:F82)</f>
        <v>5737</v>
      </c>
      <c r="G77" s="59">
        <f>SUM(G78:G82)</f>
        <v>2441</v>
      </c>
      <c r="H77" s="59">
        <f>SUM(H78:H82)</f>
        <v>0</v>
      </c>
      <c r="I77" s="56">
        <v>0</v>
      </c>
      <c r="J77" s="59">
        <f>SUM(J78:J82)</f>
        <v>0</v>
      </c>
      <c r="K77" s="59">
        <f>SUM(K78:K82)</f>
        <v>0</v>
      </c>
      <c r="L77" s="59">
        <f>SUM(L78:L82)</f>
        <v>0</v>
      </c>
    </row>
    <row r="78" spans="1:12" ht="12.75">
      <c r="A78" s="8"/>
      <c r="B78" s="8"/>
      <c r="C78" s="39" t="s">
        <v>30</v>
      </c>
      <c r="D78" s="41">
        <v>610</v>
      </c>
      <c r="E78" s="8" t="s">
        <v>58</v>
      </c>
      <c r="F78" s="54">
        <v>3958</v>
      </c>
      <c r="G78" s="13">
        <v>1998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ht="12.75">
      <c r="A79" s="8"/>
      <c r="B79" s="8"/>
      <c r="C79" s="39" t="s">
        <v>30</v>
      </c>
      <c r="D79" s="39" t="s">
        <v>59</v>
      </c>
      <c r="E79" s="8" t="s">
        <v>66</v>
      </c>
      <c r="F79" s="54">
        <v>1380</v>
      </c>
      <c r="G79" s="13">
        <v>435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ht="12.75">
      <c r="A80" s="6"/>
      <c r="B80" s="6"/>
      <c r="C80" s="39" t="s">
        <v>30</v>
      </c>
      <c r="D80" s="39" t="s">
        <v>61</v>
      </c>
      <c r="E80" s="8" t="s">
        <v>67</v>
      </c>
      <c r="F80" s="61">
        <v>313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</row>
    <row r="81" spans="1:12" ht="12.75">
      <c r="A81" s="8"/>
      <c r="B81" s="8"/>
      <c r="C81" s="39" t="s">
        <v>30</v>
      </c>
      <c r="D81" s="40" t="s">
        <v>64</v>
      </c>
      <c r="E81" s="1" t="s">
        <v>24</v>
      </c>
      <c r="F81" s="54">
        <v>40</v>
      </c>
      <c r="G81" s="54">
        <v>8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</row>
    <row r="82" spans="1:12" ht="12.75">
      <c r="A82" s="8"/>
      <c r="B82" s="8"/>
      <c r="C82" s="39" t="s">
        <v>30</v>
      </c>
      <c r="D82" s="40" t="s">
        <v>65</v>
      </c>
      <c r="E82" s="4" t="s">
        <v>71</v>
      </c>
      <c r="F82" s="54">
        <v>46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</row>
    <row r="83" spans="1:12" ht="12.75">
      <c r="A83" s="102" t="s">
        <v>109</v>
      </c>
      <c r="B83" s="111"/>
      <c r="C83" s="111"/>
      <c r="D83" s="112"/>
      <c r="E83" s="47"/>
      <c r="F83" s="59">
        <f>SUM(F84:F87)</f>
        <v>1235</v>
      </c>
      <c r="G83" s="59">
        <f>SUM(G84:G87)</f>
        <v>3810</v>
      </c>
      <c r="H83" s="59">
        <v>2550</v>
      </c>
      <c r="I83" s="59">
        <f>SUM(I84:I87)</f>
        <v>3930</v>
      </c>
      <c r="J83" s="59">
        <f>SUM(J84:J87)</f>
        <v>3150</v>
      </c>
      <c r="K83" s="59">
        <f>SUM(K84:K87)</f>
        <v>3670</v>
      </c>
      <c r="L83" s="59">
        <f>SUM(L84:L87)</f>
        <v>4100</v>
      </c>
    </row>
    <row r="84" spans="1:12" ht="12.75">
      <c r="A84" s="8"/>
      <c r="B84" s="8"/>
      <c r="C84" s="39" t="s">
        <v>100</v>
      </c>
      <c r="D84" s="40" t="s">
        <v>60</v>
      </c>
      <c r="E84" s="8" t="s">
        <v>70</v>
      </c>
      <c r="F84" s="54">
        <v>253</v>
      </c>
      <c r="G84" s="54">
        <v>177</v>
      </c>
      <c r="H84" s="54">
        <v>150</v>
      </c>
      <c r="I84" s="54">
        <v>150</v>
      </c>
      <c r="J84" s="54">
        <v>150</v>
      </c>
      <c r="K84" s="54">
        <v>170</v>
      </c>
      <c r="L84" s="54">
        <v>200</v>
      </c>
    </row>
    <row r="85" spans="1:12" ht="12.75">
      <c r="A85" s="1"/>
      <c r="B85" s="1"/>
      <c r="C85" s="40" t="s">
        <v>100</v>
      </c>
      <c r="D85" s="39" t="s">
        <v>61</v>
      </c>
      <c r="E85" s="8" t="s">
        <v>67</v>
      </c>
      <c r="F85" s="54">
        <v>0</v>
      </c>
      <c r="G85" s="13">
        <v>850</v>
      </c>
      <c r="H85" s="13">
        <v>500</v>
      </c>
      <c r="I85" s="13">
        <v>800</v>
      </c>
      <c r="J85" s="13">
        <v>500</v>
      </c>
      <c r="K85" s="13">
        <v>600</v>
      </c>
      <c r="L85" s="13">
        <v>800</v>
      </c>
    </row>
    <row r="86" spans="1:12" ht="12.75">
      <c r="A86" s="1"/>
      <c r="B86" s="1"/>
      <c r="C86" s="40" t="s">
        <v>100</v>
      </c>
      <c r="D86" s="39" t="s">
        <v>63</v>
      </c>
      <c r="E86" s="8" t="s">
        <v>69</v>
      </c>
      <c r="F86" s="54">
        <v>106</v>
      </c>
      <c r="G86" s="13">
        <v>313</v>
      </c>
      <c r="H86" s="13">
        <v>200</v>
      </c>
      <c r="I86" s="13">
        <v>980</v>
      </c>
      <c r="J86" s="13">
        <v>500</v>
      </c>
      <c r="K86" s="13">
        <v>600</v>
      </c>
      <c r="L86" s="13">
        <v>800</v>
      </c>
    </row>
    <row r="87" spans="1:12" ht="12.75">
      <c r="A87" s="1"/>
      <c r="B87" s="1"/>
      <c r="C87" s="40" t="s">
        <v>100</v>
      </c>
      <c r="D87" s="40" t="s">
        <v>64</v>
      </c>
      <c r="E87" s="1" t="s">
        <v>24</v>
      </c>
      <c r="F87" s="54">
        <v>876</v>
      </c>
      <c r="G87" s="13">
        <v>2470</v>
      </c>
      <c r="H87" s="13">
        <v>1700</v>
      </c>
      <c r="I87" s="13">
        <v>2000</v>
      </c>
      <c r="J87" s="13">
        <v>2000</v>
      </c>
      <c r="K87" s="13">
        <v>2300</v>
      </c>
      <c r="L87" s="13">
        <v>2300</v>
      </c>
    </row>
    <row r="88" spans="1:12" ht="12.75">
      <c r="A88" s="102" t="s">
        <v>25</v>
      </c>
      <c r="B88" s="108"/>
      <c r="C88" s="108"/>
      <c r="D88" s="109"/>
      <c r="E88" s="43"/>
      <c r="F88" s="59">
        <f aca="true" t="shared" si="1" ref="F88:L88">SUM(F89:F92)</f>
        <v>5561</v>
      </c>
      <c r="G88" s="59">
        <f t="shared" si="1"/>
        <v>5813</v>
      </c>
      <c r="H88" s="59">
        <f t="shared" si="1"/>
        <v>5878</v>
      </c>
      <c r="I88" s="56">
        <f t="shared" si="1"/>
        <v>8320</v>
      </c>
      <c r="J88" s="59">
        <f t="shared" si="1"/>
        <v>6150</v>
      </c>
      <c r="K88" s="59">
        <f t="shared" si="1"/>
        <v>6150</v>
      </c>
      <c r="L88" s="59">
        <f t="shared" si="1"/>
        <v>6150</v>
      </c>
    </row>
    <row r="89" spans="1:12" ht="12.75">
      <c r="A89" s="6"/>
      <c r="B89" s="6"/>
      <c r="C89" s="39" t="s">
        <v>8</v>
      </c>
      <c r="D89" s="39" t="s">
        <v>60</v>
      </c>
      <c r="E89" s="8" t="s">
        <v>70</v>
      </c>
      <c r="F89" s="61">
        <v>4987</v>
      </c>
      <c r="G89" s="55">
        <v>5787</v>
      </c>
      <c r="H89" s="61">
        <v>5706</v>
      </c>
      <c r="I89" s="61">
        <v>5200</v>
      </c>
      <c r="J89" s="61">
        <v>5500</v>
      </c>
      <c r="K89" s="61">
        <v>5500</v>
      </c>
      <c r="L89" s="61">
        <v>5500</v>
      </c>
    </row>
    <row r="90" spans="1:12" ht="12.75">
      <c r="A90" s="6"/>
      <c r="B90" s="6"/>
      <c r="C90" s="39" t="s">
        <v>8</v>
      </c>
      <c r="D90" s="39" t="s">
        <v>61</v>
      </c>
      <c r="E90" s="8" t="s">
        <v>67</v>
      </c>
      <c r="F90" s="61">
        <v>83</v>
      </c>
      <c r="G90" s="55">
        <v>26</v>
      </c>
      <c r="H90" s="61">
        <v>0</v>
      </c>
      <c r="I90" s="61">
        <v>500</v>
      </c>
      <c r="J90" s="61">
        <v>500</v>
      </c>
      <c r="K90" s="61">
        <v>500</v>
      </c>
      <c r="L90" s="61">
        <v>500</v>
      </c>
    </row>
    <row r="91" spans="1:12" ht="12.75">
      <c r="A91" s="8"/>
      <c r="B91" s="8"/>
      <c r="C91" s="39" t="s">
        <v>8</v>
      </c>
      <c r="D91" s="40" t="s">
        <v>63</v>
      </c>
      <c r="E91" s="1" t="s">
        <v>69</v>
      </c>
      <c r="F91" s="60">
        <v>491</v>
      </c>
      <c r="G91" s="55">
        <v>0</v>
      </c>
      <c r="H91" s="60">
        <v>172</v>
      </c>
      <c r="I91" s="60">
        <v>2620</v>
      </c>
      <c r="J91" s="60">
        <v>150</v>
      </c>
      <c r="K91" s="60">
        <v>150</v>
      </c>
      <c r="L91" s="60">
        <v>150</v>
      </c>
    </row>
    <row r="92" spans="1:12" ht="12.75">
      <c r="A92" s="1"/>
      <c r="B92" s="1"/>
      <c r="C92" s="39" t="s">
        <v>8</v>
      </c>
      <c r="D92" s="40" t="s">
        <v>64</v>
      </c>
      <c r="E92" s="1" t="s">
        <v>24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</row>
    <row r="93" spans="1:12" ht="12.75">
      <c r="A93" s="8"/>
      <c r="B93" s="8"/>
      <c r="C93" s="39"/>
      <c r="D93" s="40"/>
      <c r="E93" s="1"/>
      <c r="F93" s="60"/>
      <c r="G93" s="55"/>
      <c r="H93" s="60"/>
      <c r="I93" s="60"/>
      <c r="J93" s="60"/>
      <c r="K93" s="60"/>
      <c r="L93" s="60"/>
    </row>
    <row r="94" spans="1:12" ht="12.75">
      <c r="A94" s="102" t="s">
        <v>89</v>
      </c>
      <c r="B94" s="124"/>
      <c r="C94" s="124"/>
      <c r="D94" s="125"/>
      <c r="E94" s="47"/>
      <c r="F94" s="59">
        <f>SUM(F95:F97)</f>
        <v>17199</v>
      </c>
      <c r="G94" s="59">
        <f>SUM(G95:G97)</f>
        <v>5322</v>
      </c>
      <c r="H94" s="59">
        <v>4700</v>
      </c>
      <c r="I94" s="59">
        <f>SUM(I95:I97)</f>
        <v>4850</v>
      </c>
      <c r="J94" s="59">
        <v>4700</v>
      </c>
      <c r="K94" s="59">
        <f>SUM(K95:K97)</f>
        <v>5000</v>
      </c>
      <c r="L94" s="59">
        <f>SUM(L95:L97)</f>
        <v>5300</v>
      </c>
    </row>
    <row r="95" spans="1:12" ht="12.75">
      <c r="A95" s="1"/>
      <c r="B95" s="1"/>
      <c r="C95" s="39" t="s">
        <v>171</v>
      </c>
      <c r="D95" s="40" t="s">
        <v>60</v>
      </c>
      <c r="E95" s="1" t="s">
        <v>70</v>
      </c>
      <c r="F95" s="54">
        <v>4257</v>
      </c>
      <c r="G95" s="13">
        <v>3968</v>
      </c>
      <c r="H95" s="13">
        <v>4200</v>
      </c>
      <c r="I95" s="13">
        <v>3600</v>
      </c>
      <c r="J95" s="13">
        <v>3700</v>
      </c>
      <c r="K95" s="13">
        <v>4000</v>
      </c>
      <c r="L95" s="13">
        <v>4000</v>
      </c>
    </row>
    <row r="96" spans="1:12" ht="12.75">
      <c r="A96" s="1"/>
      <c r="B96" s="1"/>
      <c r="C96" s="39" t="s">
        <v>171</v>
      </c>
      <c r="D96" s="40" t="s">
        <v>61</v>
      </c>
      <c r="E96" s="1" t="s">
        <v>206</v>
      </c>
      <c r="F96" s="54">
        <v>2</v>
      </c>
      <c r="G96" s="13">
        <v>555</v>
      </c>
      <c r="H96" s="13">
        <v>0</v>
      </c>
      <c r="I96" s="13">
        <v>300</v>
      </c>
      <c r="J96" s="13">
        <v>500</v>
      </c>
      <c r="K96" s="13">
        <v>500</v>
      </c>
      <c r="L96" s="13">
        <v>500</v>
      </c>
    </row>
    <row r="97" spans="1:12" ht="12.75">
      <c r="A97" s="8"/>
      <c r="B97" s="8"/>
      <c r="C97" s="39" t="s">
        <v>171</v>
      </c>
      <c r="D97" s="40" t="s">
        <v>63</v>
      </c>
      <c r="E97" s="1" t="s">
        <v>69</v>
      </c>
      <c r="F97" s="60">
        <v>12940</v>
      </c>
      <c r="G97" s="55">
        <v>799</v>
      </c>
      <c r="H97" s="60">
        <v>0</v>
      </c>
      <c r="I97" s="60">
        <v>950</v>
      </c>
      <c r="J97" s="60">
        <v>500</v>
      </c>
      <c r="K97" s="60">
        <v>500</v>
      </c>
      <c r="L97" s="60">
        <v>800</v>
      </c>
    </row>
    <row r="98" spans="1:12" ht="12.75">
      <c r="A98" s="1"/>
      <c r="B98" s="1"/>
      <c r="C98" s="39"/>
      <c r="D98" s="40"/>
      <c r="E98" s="1"/>
      <c r="F98" s="55"/>
      <c r="G98" s="55"/>
      <c r="H98" s="55"/>
      <c r="I98" s="55"/>
      <c r="J98" s="55"/>
      <c r="K98" s="55"/>
      <c r="L98" s="55"/>
    </row>
    <row r="99" spans="1:12" ht="12.75">
      <c r="A99" s="102" t="s">
        <v>90</v>
      </c>
      <c r="B99" s="111"/>
      <c r="C99" s="111"/>
      <c r="D99" s="112"/>
      <c r="E99" s="43"/>
      <c r="F99" s="59">
        <f aca="true" t="shared" si="2" ref="F99:L99">SUM(F100:F102)</f>
        <v>724</v>
      </c>
      <c r="G99" s="59">
        <f t="shared" si="2"/>
        <v>1246</v>
      </c>
      <c r="H99" s="59">
        <f t="shared" si="2"/>
        <v>800</v>
      </c>
      <c r="I99" s="59">
        <f t="shared" si="2"/>
        <v>835</v>
      </c>
      <c r="J99" s="59">
        <f t="shared" si="2"/>
        <v>850</v>
      </c>
      <c r="K99" s="59">
        <f t="shared" si="2"/>
        <v>850</v>
      </c>
      <c r="L99" s="59">
        <f t="shared" si="2"/>
        <v>850</v>
      </c>
    </row>
    <row r="100" spans="1:12" ht="12.75">
      <c r="A100" s="6"/>
      <c r="B100" s="6"/>
      <c r="C100" s="39" t="s">
        <v>13</v>
      </c>
      <c r="D100" s="39" t="s">
        <v>61</v>
      </c>
      <c r="E100" s="8" t="s">
        <v>67</v>
      </c>
      <c r="F100" s="61">
        <v>620</v>
      </c>
      <c r="G100" s="61">
        <v>495</v>
      </c>
      <c r="H100" s="61">
        <v>0</v>
      </c>
      <c r="I100" s="61">
        <v>600</v>
      </c>
      <c r="J100" s="61">
        <v>500</v>
      </c>
      <c r="K100" s="61">
        <v>500</v>
      </c>
      <c r="L100" s="61">
        <v>500</v>
      </c>
    </row>
    <row r="101" spans="1:12" ht="12.75">
      <c r="A101" s="6"/>
      <c r="B101" s="6"/>
      <c r="C101" s="39" t="s">
        <v>13</v>
      </c>
      <c r="D101" s="39" t="s">
        <v>62</v>
      </c>
      <c r="E101" s="8" t="s">
        <v>68</v>
      </c>
      <c r="F101" s="61">
        <v>104</v>
      </c>
      <c r="G101" s="61">
        <v>201</v>
      </c>
      <c r="H101" s="61">
        <v>0</v>
      </c>
      <c r="I101" s="61">
        <v>85</v>
      </c>
      <c r="J101" s="61">
        <v>150</v>
      </c>
      <c r="K101" s="61">
        <v>150</v>
      </c>
      <c r="L101" s="61">
        <v>150</v>
      </c>
    </row>
    <row r="102" spans="1:12" ht="12.75">
      <c r="A102" s="1"/>
      <c r="B102" s="1"/>
      <c r="C102" s="40" t="s">
        <v>13</v>
      </c>
      <c r="D102" s="40" t="s">
        <v>65</v>
      </c>
      <c r="E102" s="4" t="s">
        <v>207</v>
      </c>
      <c r="F102" s="60">
        <v>0</v>
      </c>
      <c r="G102" s="55">
        <v>550</v>
      </c>
      <c r="H102" s="55">
        <v>800</v>
      </c>
      <c r="I102" s="55">
        <v>150</v>
      </c>
      <c r="J102" s="55">
        <v>200</v>
      </c>
      <c r="K102" s="55">
        <v>200</v>
      </c>
      <c r="L102" s="55">
        <v>200</v>
      </c>
    </row>
    <row r="103" spans="1:12" ht="12.75">
      <c r="A103" s="102" t="s">
        <v>110</v>
      </c>
      <c r="B103" s="111"/>
      <c r="C103" s="111"/>
      <c r="D103" s="112"/>
      <c r="E103" s="43"/>
      <c r="F103" s="59">
        <f>F104+SUM(F104:F106)</f>
        <v>408</v>
      </c>
      <c r="G103" s="59">
        <f>G104+SUM(G104:G106)</f>
        <v>526</v>
      </c>
      <c r="H103" s="59">
        <v>532</v>
      </c>
      <c r="I103" s="59">
        <f>SUM(I104:I106)</f>
        <v>533</v>
      </c>
      <c r="J103" s="59">
        <f>SUM(J104:J106)</f>
        <v>535</v>
      </c>
      <c r="K103" s="59">
        <v>535</v>
      </c>
      <c r="L103" s="59">
        <v>535</v>
      </c>
    </row>
    <row r="104" spans="1:12" ht="12.75">
      <c r="A104" s="1"/>
      <c r="B104" s="1"/>
      <c r="C104" s="40" t="s">
        <v>111</v>
      </c>
      <c r="D104" s="40" t="s">
        <v>59</v>
      </c>
      <c r="E104" s="1" t="s">
        <v>104</v>
      </c>
      <c r="F104" s="60">
        <v>0</v>
      </c>
      <c r="G104" s="60">
        <v>0</v>
      </c>
      <c r="H104" s="60">
        <v>0</v>
      </c>
      <c r="I104" s="60">
        <v>3</v>
      </c>
      <c r="J104" s="60">
        <v>3</v>
      </c>
      <c r="K104" s="60">
        <v>3</v>
      </c>
      <c r="L104" s="60">
        <v>3</v>
      </c>
    </row>
    <row r="105" spans="1:12" ht="12.75">
      <c r="A105" s="1"/>
      <c r="B105" s="1"/>
      <c r="C105" s="40" t="s">
        <v>111</v>
      </c>
      <c r="D105" s="39" t="s">
        <v>61</v>
      </c>
      <c r="E105" s="8" t="s">
        <v>67</v>
      </c>
      <c r="F105" s="54">
        <v>254</v>
      </c>
      <c r="G105" s="13">
        <v>331</v>
      </c>
      <c r="H105" s="13">
        <v>332</v>
      </c>
      <c r="I105" s="13">
        <v>330</v>
      </c>
      <c r="J105" s="13">
        <v>332</v>
      </c>
      <c r="K105" s="13">
        <v>332</v>
      </c>
      <c r="L105" s="13">
        <v>332</v>
      </c>
    </row>
    <row r="106" spans="1:12" ht="12.75">
      <c r="A106" s="1"/>
      <c r="B106" s="1"/>
      <c r="C106" s="40" t="s">
        <v>111</v>
      </c>
      <c r="D106" s="40" t="s">
        <v>64</v>
      </c>
      <c r="E106" s="1" t="s">
        <v>24</v>
      </c>
      <c r="F106" s="54">
        <v>154</v>
      </c>
      <c r="G106" s="13">
        <v>195</v>
      </c>
      <c r="H106" s="13">
        <v>200</v>
      </c>
      <c r="I106" s="13">
        <v>200</v>
      </c>
      <c r="J106" s="13">
        <v>200</v>
      </c>
      <c r="K106" s="13">
        <v>200</v>
      </c>
      <c r="L106" s="13">
        <v>200</v>
      </c>
    </row>
    <row r="107" spans="1:12" ht="12.75">
      <c r="A107" s="1"/>
      <c r="B107" s="1"/>
      <c r="C107" s="40"/>
      <c r="D107" s="39"/>
      <c r="E107" s="8"/>
      <c r="F107" s="54"/>
      <c r="G107" s="13"/>
      <c r="H107" s="13"/>
      <c r="I107" s="13"/>
      <c r="J107" s="13"/>
      <c r="K107" s="13"/>
      <c r="L107" s="13"/>
    </row>
    <row r="108" spans="1:12" ht="12.75">
      <c r="A108" s="102" t="s">
        <v>189</v>
      </c>
      <c r="B108" s="111"/>
      <c r="C108" s="111"/>
      <c r="D108" s="112"/>
      <c r="E108" s="43"/>
      <c r="F108" s="59">
        <f>F109</f>
        <v>0</v>
      </c>
      <c r="G108" s="59">
        <f>G109</f>
        <v>1136</v>
      </c>
      <c r="H108" s="59">
        <v>0</v>
      </c>
      <c r="I108" s="56">
        <f>I109</f>
        <v>0</v>
      </c>
      <c r="J108" s="59">
        <v>0</v>
      </c>
      <c r="K108" s="59">
        <v>0</v>
      </c>
      <c r="L108" s="59">
        <v>0</v>
      </c>
    </row>
    <row r="109" spans="1:12" ht="12.75">
      <c r="A109" s="1"/>
      <c r="B109" s="1"/>
      <c r="C109" s="40" t="s">
        <v>190</v>
      </c>
      <c r="D109" s="40" t="s">
        <v>63</v>
      </c>
      <c r="E109" s="1" t="s">
        <v>69</v>
      </c>
      <c r="F109" s="60">
        <v>0</v>
      </c>
      <c r="G109" s="60">
        <v>1136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</row>
    <row r="110" spans="1:12" ht="12.75">
      <c r="A110" s="8"/>
      <c r="B110" s="8"/>
      <c r="C110" s="39"/>
      <c r="D110" s="40"/>
      <c r="E110" s="1"/>
      <c r="F110" s="60"/>
      <c r="G110" s="55"/>
      <c r="H110" s="60"/>
      <c r="I110" s="60"/>
      <c r="J110" s="60"/>
      <c r="K110" s="60"/>
      <c r="L110" s="60"/>
    </row>
    <row r="111" spans="1:12" ht="12.75">
      <c r="A111" s="102" t="s">
        <v>99</v>
      </c>
      <c r="B111" s="108"/>
      <c r="C111" s="108"/>
      <c r="D111" s="109"/>
      <c r="E111" s="47"/>
      <c r="F111" s="59">
        <f>SUM(F112:F115)</f>
        <v>6033</v>
      </c>
      <c r="G111" s="59">
        <f>SUM(G112:G116)</f>
        <v>6832</v>
      </c>
      <c r="H111" s="59">
        <f>SUM(H112:H116)</f>
        <v>5041</v>
      </c>
      <c r="I111" s="59">
        <f>SUM(I112:I115)</f>
        <v>5800</v>
      </c>
      <c r="J111" s="59">
        <f>SUM(J112:J116)</f>
        <v>9350</v>
      </c>
      <c r="K111" s="59">
        <f>SUM(K112:K116)</f>
        <v>6075</v>
      </c>
      <c r="L111" s="59">
        <f>SUM(L112:L116)</f>
        <v>6275</v>
      </c>
    </row>
    <row r="112" spans="1:12" ht="12.75">
      <c r="A112" s="8"/>
      <c r="B112" s="8"/>
      <c r="C112" s="39" t="s">
        <v>9</v>
      </c>
      <c r="D112" s="39" t="s">
        <v>60</v>
      </c>
      <c r="E112" s="8" t="s">
        <v>70</v>
      </c>
      <c r="F112" s="54">
        <v>3524</v>
      </c>
      <c r="G112" s="54">
        <v>4824</v>
      </c>
      <c r="H112" s="54">
        <v>4525</v>
      </c>
      <c r="I112" s="54">
        <v>4500</v>
      </c>
      <c r="J112" s="54">
        <v>5000</v>
      </c>
      <c r="K112" s="54">
        <v>4525</v>
      </c>
      <c r="L112" s="54">
        <v>4525</v>
      </c>
    </row>
    <row r="113" spans="1:12" ht="12.75">
      <c r="A113" s="8"/>
      <c r="B113" s="8"/>
      <c r="C113" s="39" t="s">
        <v>9</v>
      </c>
      <c r="D113" s="39" t="s">
        <v>61</v>
      </c>
      <c r="E113" s="8" t="s">
        <v>67</v>
      </c>
      <c r="F113" s="60">
        <v>353</v>
      </c>
      <c r="G113" s="55">
        <v>942</v>
      </c>
      <c r="H113" s="55">
        <v>166</v>
      </c>
      <c r="I113" s="55">
        <v>1000</v>
      </c>
      <c r="J113" s="55">
        <v>2000</v>
      </c>
      <c r="K113" s="55">
        <v>500</v>
      </c>
      <c r="L113" s="55">
        <v>500</v>
      </c>
    </row>
    <row r="114" spans="1:12" ht="12.75">
      <c r="A114" s="8"/>
      <c r="B114" s="8"/>
      <c r="C114" s="39" t="s">
        <v>9</v>
      </c>
      <c r="D114" s="40" t="s">
        <v>63</v>
      </c>
      <c r="E114" s="1" t="s">
        <v>69</v>
      </c>
      <c r="F114" s="60">
        <v>660</v>
      </c>
      <c r="G114" s="55">
        <v>286</v>
      </c>
      <c r="H114" s="55">
        <v>0</v>
      </c>
      <c r="I114" s="55">
        <v>50</v>
      </c>
      <c r="J114" s="55">
        <v>2000</v>
      </c>
      <c r="K114" s="55">
        <v>700</v>
      </c>
      <c r="L114" s="55">
        <v>900</v>
      </c>
    </row>
    <row r="115" spans="1:12" ht="12.75">
      <c r="A115" s="8"/>
      <c r="B115" s="8"/>
      <c r="C115" s="39" t="s">
        <v>9</v>
      </c>
      <c r="D115" s="40" t="s">
        <v>64</v>
      </c>
      <c r="E115" s="1" t="s">
        <v>24</v>
      </c>
      <c r="F115" s="60">
        <v>1496</v>
      </c>
      <c r="G115" s="55">
        <v>780</v>
      </c>
      <c r="H115" s="55">
        <v>350</v>
      </c>
      <c r="I115" s="55">
        <v>250</v>
      </c>
      <c r="J115" s="55">
        <v>350</v>
      </c>
      <c r="K115" s="55">
        <v>350</v>
      </c>
      <c r="L115" s="55">
        <v>350</v>
      </c>
    </row>
    <row r="116" spans="1:12" ht="12.75">
      <c r="A116" s="8"/>
      <c r="B116" s="8"/>
      <c r="C116" s="39"/>
      <c r="D116" s="40"/>
      <c r="E116" s="1"/>
      <c r="F116" s="60"/>
      <c r="G116" s="1">
        <v>0</v>
      </c>
      <c r="H116" s="60"/>
      <c r="I116" s="55"/>
      <c r="J116" s="60"/>
      <c r="K116" s="60"/>
      <c r="L116" s="60"/>
    </row>
    <row r="117" spans="1:12" ht="12.75">
      <c r="A117" s="102" t="s">
        <v>112</v>
      </c>
      <c r="B117" s="111"/>
      <c r="C117" s="111"/>
      <c r="D117" s="112"/>
      <c r="E117" s="48"/>
      <c r="F117" s="59">
        <f aca="true" t="shared" si="3" ref="F117:L117">F118+F119+F120</f>
        <v>255</v>
      </c>
      <c r="G117" s="59">
        <f t="shared" si="3"/>
        <v>57</v>
      </c>
      <c r="H117" s="59">
        <f t="shared" si="3"/>
        <v>74</v>
      </c>
      <c r="I117" s="59">
        <f t="shared" si="3"/>
        <v>200</v>
      </c>
      <c r="J117" s="59">
        <f t="shared" si="3"/>
        <v>214</v>
      </c>
      <c r="K117" s="59">
        <f t="shared" si="3"/>
        <v>214</v>
      </c>
      <c r="L117" s="59">
        <f t="shared" si="3"/>
        <v>214</v>
      </c>
    </row>
    <row r="118" spans="1:12" ht="12.75">
      <c r="A118" s="8"/>
      <c r="B118" s="8"/>
      <c r="C118" s="39" t="s">
        <v>113</v>
      </c>
      <c r="D118" s="40" t="s">
        <v>61</v>
      </c>
      <c r="E118" s="8" t="s">
        <v>67</v>
      </c>
      <c r="F118" s="60">
        <v>3</v>
      </c>
      <c r="G118" s="55">
        <v>3</v>
      </c>
      <c r="H118" s="55">
        <v>20</v>
      </c>
      <c r="I118" s="55">
        <v>160</v>
      </c>
      <c r="J118" s="55">
        <v>160</v>
      </c>
      <c r="K118" s="55">
        <v>160</v>
      </c>
      <c r="L118" s="55">
        <v>160</v>
      </c>
    </row>
    <row r="119" spans="1:12" ht="12.75">
      <c r="A119" s="8"/>
      <c r="B119" s="8"/>
      <c r="C119" s="39" t="s">
        <v>113</v>
      </c>
      <c r="D119" s="40" t="s">
        <v>63</v>
      </c>
      <c r="E119" s="1" t="s">
        <v>69</v>
      </c>
      <c r="F119" s="60">
        <v>198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</row>
    <row r="120" spans="1:12" ht="12.75">
      <c r="A120" s="8"/>
      <c r="B120" s="8"/>
      <c r="C120" s="39" t="s">
        <v>113</v>
      </c>
      <c r="D120" s="40" t="s">
        <v>64</v>
      </c>
      <c r="E120" s="1" t="s">
        <v>24</v>
      </c>
      <c r="F120" s="60">
        <v>54</v>
      </c>
      <c r="G120" s="55">
        <v>54</v>
      </c>
      <c r="H120" s="55">
        <v>54</v>
      </c>
      <c r="I120" s="55">
        <v>40</v>
      </c>
      <c r="J120" s="55">
        <v>54</v>
      </c>
      <c r="K120" s="55">
        <v>54</v>
      </c>
      <c r="L120" s="55">
        <v>54</v>
      </c>
    </row>
    <row r="121" spans="1:12" ht="12.75">
      <c r="A121" s="102" t="s">
        <v>91</v>
      </c>
      <c r="B121" s="111"/>
      <c r="C121" s="111"/>
      <c r="D121" s="112"/>
      <c r="E121" s="48"/>
      <c r="F121" s="59">
        <f>SUM(F122:F126)</f>
        <v>2596</v>
      </c>
      <c r="G121" s="59">
        <f>SUM(G122:G126)</f>
        <v>1424</v>
      </c>
      <c r="H121" s="59">
        <f>SUM(H122:H126)</f>
        <v>1095</v>
      </c>
      <c r="I121" s="59">
        <f>I122+I123+I124+I125+I126</f>
        <v>2980</v>
      </c>
      <c r="J121" s="59">
        <f>SUM(J122:J126)</f>
        <v>2020</v>
      </c>
      <c r="K121" s="59">
        <f>SUM(K122:K126)</f>
        <v>2215</v>
      </c>
      <c r="L121" s="59">
        <f>SUM(L122:L126)</f>
        <v>2215</v>
      </c>
    </row>
    <row r="122" spans="1:12" ht="12.75">
      <c r="A122" s="8"/>
      <c r="B122" s="8"/>
      <c r="C122" s="39" t="s">
        <v>10</v>
      </c>
      <c r="D122" s="39" t="s">
        <v>60</v>
      </c>
      <c r="E122" s="8" t="s">
        <v>70</v>
      </c>
      <c r="F122" s="54">
        <v>52</v>
      </c>
      <c r="G122" s="54">
        <v>110</v>
      </c>
      <c r="H122" s="54">
        <v>150</v>
      </c>
      <c r="I122" s="54">
        <v>130</v>
      </c>
      <c r="J122" s="54">
        <v>120</v>
      </c>
      <c r="K122" s="54">
        <v>150</v>
      </c>
      <c r="L122" s="54">
        <v>150</v>
      </c>
    </row>
    <row r="123" spans="1:12" ht="12.75">
      <c r="A123" s="1"/>
      <c r="B123" s="1"/>
      <c r="C123" s="40" t="s">
        <v>10</v>
      </c>
      <c r="D123" s="39" t="s">
        <v>61</v>
      </c>
      <c r="E123" s="8" t="s">
        <v>67</v>
      </c>
      <c r="F123" s="54">
        <v>226</v>
      </c>
      <c r="G123" s="13">
        <v>187</v>
      </c>
      <c r="H123" s="13">
        <v>180</v>
      </c>
      <c r="I123" s="13">
        <v>300</v>
      </c>
      <c r="J123" s="13">
        <v>300</v>
      </c>
      <c r="K123" s="13">
        <v>300</v>
      </c>
      <c r="L123" s="13">
        <v>300</v>
      </c>
    </row>
    <row r="124" spans="1:12" ht="12.75">
      <c r="A124" s="1"/>
      <c r="B124" s="1"/>
      <c r="C124" s="40" t="s">
        <v>10</v>
      </c>
      <c r="D124" s="40" t="s">
        <v>63</v>
      </c>
      <c r="E124" s="1" t="s">
        <v>69</v>
      </c>
      <c r="F124" s="54">
        <v>6</v>
      </c>
      <c r="G124" s="13">
        <v>0</v>
      </c>
      <c r="H124" s="13">
        <v>100</v>
      </c>
      <c r="I124" s="13">
        <v>50</v>
      </c>
      <c r="J124" s="13">
        <v>100</v>
      </c>
      <c r="K124" s="13">
        <v>100</v>
      </c>
      <c r="L124" s="13">
        <v>100</v>
      </c>
    </row>
    <row r="125" spans="1:12" ht="12.75">
      <c r="A125" s="6"/>
      <c r="B125" s="6"/>
      <c r="C125" s="39" t="s">
        <v>10</v>
      </c>
      <c r="D125" s="40" t="s">
        <v>64</v>
      </c>
      <c r="E125" s="1" t="s">
        <v>24</v>
      </c>
      <c r="F125" s="61">
        <v>222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</row>
    <row r="126" spans="1:12" ht="12.75">
      <c r="A126" s="8"/>
      <c r="B126" s="8"/>
      <c r="C126" s="39" t="s">
        <v>10</v>
      </c>
      <c r="D126" s="40" t="s">
        <v>65</v>
      </c>
      <c r="E126" s="4" t="s">
        <v>71</v>
      </c>
      <c r="F126" s="54">
        <v>2090</v>
      </c>
      <c r="G126" s="54">
        <v>1127</v>
      </c>
      <c r="H126" s="54">
        <v>665</v>
      </c>
      <c r="I126" s="54">
        <v>2500</v>
      </c>
      <c r="J126" s="54">
        <v>1500</v>
      </c>
      <c r="K126" s="54">
        <v>1665</v>
      </c>
      <c r="L126" s="54">
        <v>1665</v>
      </c>
    </row>
    <row r="127" spans="1:12" ht="12.75">
      <c r="A127" s="102" t="s">
        <v>92</v>
      </c>
      <c r="B127" s="111"/>
      <c r="C127" s="111"/>
      <c r="D127" s="112"/>
      <c r="E127" s="47"/>
      <c r="F127" s="59">
        <f>SUM(F128:F135)</f>
        <v>40266</v>
      </c>
      <c r="G127" s="59">
        <f>SUM(G128:G135)</f>
        <v>40886</v>
      </c>
      <c r="H127" s="59">
        <f>SUM(H128:H135)</f>
        <v>40430</v>
      </c>
      <c r="I127" s="59">
        <f>SUM(I128:I133)</f>
        <v>38100</v>
      </c>
      <c r="J127" s="59">
        <f>SUM(J128:J135)</f>
        <v>40630</v>
      </c>
      <c r="K127" s="59">
        <f>SUM(K128:K135)</f>
        <v>40730</v>
      </c>
      <c r="L127" s="59">
        <f>SUM(L128:L135)</f>
        <v>40830</v>
      </c>
    </row>
    <row r="128" spans="1:12" ht="12.75">
      <c r="A128" s="8"/>
      <c r="B128" s="8"/>
      <c r="C128" s="39" t="s">
        <v>76</v>
      </c>
      <c r="D128" s="41">
        <v>610</v>
      </c>
      <c r="E128" s="8" t="s">
        <v>58</v>
      </c>
      <c r="F128" s="54">
        <v>22534</v>
      </c>
      <c r="G128" s="54">
        <v>24012</v>
      </c>
      <c r="H128" s="54">
        <v>26086</v>
      </c>
      <c r="I128" s="54">
        <v>22000</v>
      </c>
      <c r="J128" s="54">
        <v>26286</v>
      </c>
      <c r="K128" s="54">
        <v>26286</v>
      </c>
      <c r="L128" s="54">
        <v>26286</v>
      </c>
    </row>
    <row r="129" spans="1:12" ht="12.75">
      <c r="A129" s="8"/>
      <c r="B129" s="8"/>
      <c r="C129" s="39" t="s">
        <v>76</v>
      </c>
      <c r="D129" s="39" t="s">
        <v>59</v>
      </c>
      <c r="E129" s="8" t="s">
        <v>66</v>
      </c>
      <c r="F129" s="54">
        <v>7885</v>
      </c>
      <c r="G129" s="54">
        <v>8519</v>
      </c>
      <c r="H129" s="54">
        <v>8496</v>
      </c>
      <c r="I129" s="54">
        <v>8400</v>
      </c>
      <c r="J129" s="54">
        <v>8496</v>
      </c>
      <c r="K129" s="54">
        <v>8496</v>
      </c>
      <c r="L129" s="54">
        <v>8496</v>
      </c>
    </row>
    <row r="130" spans="1:12" ht="12.75">
      <c r="A130" s="8"/>
      <c r="B130" s="8"/>
      <c r="C130" s="39" t="s">
        <v>76</v>
      </c>
      <c r="D130" s="39" t="s">
        <v>107</v>
      </c>
      <c r="E130" s="8" t="s">
        <v>172</v>
      </c>
      <c r="F130" s="54">
        <v>9797</v>
      </c>
      <c r="G130" s="54">
        <v>7588</v>
      </c>
      <c r="H130" s="54">
        <v>5798</v>
      </c>
      <c r="I130" s="54">
        <v>7600</v>
      </c>
      <c r="J130" s="54">
        <v>5798</v>
      </c>
      <c r="K130" s="54">
        <v>5898</v>
      </c>
      <c r="L130" s="54">
        <v>5998</v>
      </c>
    </row>
    <row r="131" spans="1:12" ht="12.75">
      <c r="A131" s="6"/>
      <c r="B131" s="6"/>
      <c r="C131" s="39" t="s">
        <v>76</v>
      </c>
      <c r="D131" s="39" t="s">
        <v>108</v>
      </c>
      <c r="E131" s="8" t="s">
        <v>174</v>
      </c>
      <c r="F131" s="61">
        <v>50</v>
      </c>
      <c r="G131" s="61">
        <v>41</v>
      </c>
      <c r="H131" s="61">
        <v>50</v>
      </c>
      <c r="I131" s="61">
        <v>100</v>
      </c>
      <c r="J131" s="61">
        <v>50</v>
      </c>
      <c r="K131" s="61">
        <v>50</v>
      </c>
      <c r="L131" s="61">
        <v>50</v>
      </c>
    </row>
    <row r="132" spans="1:12" ht="12.75">
      <c r="A132" s="8"/>
      <c r="B132" s="8"/>
      <c r="C132" s="39"/>
      <c r="D132" s="39"/>
      <c r="E132" s="8"/>
      <c r="F132" s="54"/>
      <c r="G132" s="54"/>
      <c r="H132" s="54"/>
      <c r="I132" s="54"/>
      <c r="J132" s="54"/>
      <c r="K132" s="54"/>
      <c r="L132" s="54"/>
    </row>
    <row r="133" spans="1:12" ht="12.75">
      <c r="A133" s="6"/>
      <c r="B133" s="6"/>
      <c r="C133" s="39" t="s">
        <v>76</v>
      </c>
      <c r="D133" s="40" t="s">
        <v>63</v>
      </c>
      <c r="E133" s="1" t="s">
        <v>208</v>
      </c>
      <c r="F133" s="61"/>
      <c r="G133" s="61">
        <v>726</v>
      </c>
      <c r="H133" s="61"/>
      <c r="I133" s="57"/>
      <c r="J133" s="61"/>
      <c r="K133" s="61"/>
      <c r="L133" s="61"/>
    </row>
    <row r="134" spans="1:12" ht="12.75">
      <c r="A134" s="8"/>
      <c r="B134" s="8"/>
      <c r="C134" s="39"/>
      <c r="D134" s="40"/>
      <c r="E134" s="1"/>
      <c r="F134" s="61"/>
      <c r="G134" s="22"/>
      <c r="H134" s="22"/>
      <c r="I134" s="22"/>
      <c r="J134" s="22"/>
      <c r="K134" s="22"/>
      <c r="L134" s="22"/>
    </row>
    <row r="135" spans="1:12" ht="12.75">
      <c r="A135" s="8"/>
      <c r="B135" s="8"/>
      <c r="C135" s="39"/>
      <c r="D135" s="40"/>
      <c r="E135" s="4"/>
      <c r="F135" s="54"/>
      <c r="G135" s="54"/>
      <c r="H135" s="54"/>
      <c r="I135" s="54"/>
      <c r="J135" s="54"/>
      <c r="K135" s="54"/>
      <c r="L135" s="54"/>
    </row>
    <row r="136" spans="1:12" ht="12.75">
      <c r="A136" s="102" t="s">
        <v>93</v>
      </c>
      <c r="B136" s="108"/>
      <c r="C136" s="108"/>
      <c r="D136" s="109"/>
      <c r="E136" s="47"/>
      <c r="F136" s="59">
        <f>SUM(F137:F146)</f>
        <v>296636</v>
      </c>
      <c r="G136" s="59">
        <f>SUM(G137:G146)</f>
        <v>380636</v>
      </c>
      <c r="H136" s="59">
        <f>SUM(H137:H146)</f>
        <v>320540</v>
      </c>
      <c r="I136" s="59">
        <f>SUM(I137:I145)</f>
        <v>335095</v>
      </c>
      <c r="J136" s="59">
        <f>SUM(J137:J146)</f>
        <v>340540</v>
      </c>
      <c r="K136" s="59">
        <f>SUM(K137:K146)</f>
        <v>340940</v>
      </c>
      <c r="L136" s="59">
        <f>SUM(L137:L146)</f>
        <v>342400</v>
      </c>
    </row>
    <row r="137" spans="1:12" ht="12.75">
      <c r="A137" s="8"/>
      <c r="B137" s="8"/>
      <c r="C137" s="39" t="s">
        <v>77</v>
      </c>
      <c r="D137" s="41">
        <v>610</v>
      </c>
      <c r="E137" s="8" t="s">
        <v>58</v>
      </c>
      <c r="F137" s="54">
        <v>171027</v>
      </c>
      <c r="G137" s="54">
        <v>178482</v>
      </c>
      <c r="H137" s="54">
        <v>195200</v>
      </c>
      <c r="I137" s="54">
        <v>204200</v>
      </c>
      <c r="J137" s="54">
        <v>203100</v>
      </c>
      <c r="K137" s="54">
        <v>203300</v>
      </c>
      <c r="L137" s="54">
        <v>203960</v>
      </c>
    </row>
    <row r="138" spans="1:12" ht="12.75">
      <c r="A138" s="8"/>
      <c r="B138" s="8"/>
      <c r="C138" s="39" t="s">
        <v>77</v>
      </c>
      <c r="D138" s="39" t="s">
        <v>59</v>
      </c>
      <c r="E138" s="8" t="s">
        <v>66</v>
      </c>
      <c r="F138" s="54">
        <v>59898</v>
      </c>
      <c r="G138" s="54">
        <v>62879</v>
      </c>
      <c r="H138" s="54">
        <v>65235</v>
      </c>
      <c r="I138" s="54">
        <v>71100</v>
      </c>
      <c r="J138" s="54">
        <v>75835</v>
      </c>
      <c r="K138" s="54">
        <v>75835</v>
      </c>
      <c r="L138" s="54">
        <v>75835</v>
      </c>
    </row>
    <row r="139" spans="1:12" ht="12.75">
      <c r="A139" s="8"/>
      <c r="B139" s="8"/>
      <c r="C139" s="39" t="s">
        <v>77</v>
      </c>
      <c r="D139" s="39" t="s">
        <v>107</v>
      </c>
      <c r="E139" s="8" t="s">
        <v>172</v>
      </c>
      <c r="F139" s="54">
        <v>57321</v>
      </c>
      <c r="G139" s="54">
        <v>74998</v>
      </c>
      <c r="H139" s="54">
        <v>50305</v>
      </c>
      <c r="I139" s="54">
        <v>49525</v>
      </c>
      <c r="J139" s="54">
        <v>50305</v>
      </c>
      <c r="K139" s="54">
        <v>50305</v>
      </c>
      <c r="L139" s="54">
        <v>50805</v>
      </c>
    </row>
    <row r="140" spans="1:12" ht="12.75">
      <c r="A140" s="32"/>
      <c r="B140" s="32"/>
      <c r="C140" s="44" t="s">
        <v>77</v>
      </c>
      <c r="D140" s="39" t="s">
        <v>108</v>
      </c>
      <c r="E140" s="8" t="s">
        <v>174</v>
      </c>
      <c r="F140" s="61">
        <v>128</v>
      </c>
      <c r="G140" s="54">
        <v>261</v>
      </c>
      <c r="H140" s="61">
        <v>300</v>
      </c>
      <c r="I140" s="61">
        <v>100</v>
      </c>
      <c r="J140" s="61">
        <v>300</v>
      </c>
      <c r="K140" s="61">
        <v>300</v>
      </c>
      <c r="L140" s="61">
        <v>300</v>
      </c>
    </row>
    <row r="141" spans="1:12" ht="12.75">
      <c r="A141" s="20"/>
      <c r="B141" s="20"/>
      <c r="C141" s="45" t="s">
        <v>175</v>
      </c>
      <c r="D141" s="39" t="s">
        <v>108</v>
      </c>
      <c r="E141" s="8" t="s">
        <v>176</v>
      </c>
      <c r="F141" s="61">
        <v>8262</v>
      </c>
      <c r="G141" s="54">
        <v>10706</v>
      </c>
      <c r="H141" s="22">
        <v>9500</v>
      </c>
      <c r="I141" s="22">
        <v>10170</v>
      </c>
      <c r="J141" s="22">
        <v>11000</v>
      </c>
      <c r="K141" s="22">
        <v>11200</v>
      </c>
      <c r="L141" s="22">
        <v>11500</v>
      </c>
    </row>
    <row r="142" spans="1:12" ht="12.75">
      <c r="A142" s="20"/>
      <c r="B142" s="20"/>
      <c r="C142" s="45"/>
      <c r="D142" s="39"/>
      <c r="E142" s="8"/>
      <c r="F142" s="61"/>
      <c r="G142" s="54"/>
      <c r="H142" s="22"/>
      <c r="I142" s="22"/>
      <c r="J142" s="22"/>
      <c r="K142" s="22"/>
      <c r="L142" s="22"/>
    </row>
    <row r="143" spans="1:12" ht="12.75">
      <c r="A143" s="20"/>
      <c r="B143" s="20"/>
      <c r="C143" s="45"/>
      <c r="D143" s="40"/>
      <c r="E143" s="1"/>
      <c r="F143" s="61"/>
      <c r="G143" s="54"/>
      <c r="H143" s="22"/>
      <c r="I143" s="22"/>
      <c r="J143" s="22"/>
      <c r="K143" s="22"/>
      <c r="L143" s="22"/>
    </row>
    <row r="144" spans="1:12" ht="12.75">
      <c r="A144" s="20"/>
      <c r="B144" s="20"/>
      <c r="C144" s="45" t="s">
        <v>77</v>
      </c>
      <c r="D144" s="40" t="s">
        <v>61</v>
      </c>
      <c r="E144" s="1" t="s">
        <v>209</v>
      </c>
      <c r="F144" s="61"/>
      <c r="G144" s="54">
        <v>40774</v>
      </c>
      <c r="H144" s="22"/>
      <c r="I144" s="22"/>
      <c r="J144" s="22"/>
      <c r="K144" s="22"/>
      <c r="L144" s="22"/>
    </row>
    <row r="145" spans="1:12" ht="12.75">
      <c r="A145" s="32"/>
      <c r="B145" s="32"/>
      <c r="C145" s="44" t="s">
        <v>77</v>
      </c>
      <c r="D145" s="40" t="s">
        <v>64</v>
      </c>
      <c r="E145" s="1" t="s">
        <v>24</v>
      </c>
      <c r="F145" s="61"/>
      <c r="G145" s="54">
        <v>12536</v>
      </c>
      <c r="H145" s="61"/>
      <c r="I145" s="57"/>
      <c r="J145" s="61"/>
      <c r="K145" s="61"/>
      <c r="L145" s="61"/>
    </row>
    <row r="146" spans="1:12" ht="12.75">
      <c r="A146" s="20"/>
      <c r="B146" s="20"/>
      <c r="C146" s="45"/>
      <c r="D146" s="40"/>
      <c r="E146" s="4"/>
      <c r="F146" s="61"/>
      <c r="G146" s="22"/>
      <c r="H146" s="22"/>
      <c r="I146" s="22"/>
      <c r="J146" s="22"/>
      <c r="K146" s="22"/>
      <c r="L146" s="22"/>
    </row>
    <row r="147" spans="1:12" ht="12.75">
      <c r="A147" s="102" t="s">
        <v>94</v>
      </c>
      <c r="B147" s="108"/>
      <c r="C147" s="108"/>
      <c r="D147" s="109"/>
      <c r="E147" s="43"/>
      <c r="F147" s="59">
        <f>SUM(F148:F154)</f>
        <v>0</v>
      </c>
      <c r="G147" s="59">
        <f>SUM(G148:G154)</f>
        <v>0</v>
      </c>
      <c r="H147" s="59">
        <f>SUM(H148:H154)</f>
        <v>0</v>
      </c>
      <c r="I147" s="59">
        <v>0</v>
      </c>
      <c r="J147" s="59">
        <f>SUM(J148:J154)</f>
        <v>0</v>
      </c>
      <c r="K147" s="59">
        <f>SUM(K148:K154)</f>
        <v>0</v>
      </c>
      <c r="L147" s="59">
        <f>SUM(L148:L154)</f>
        <v>0</v>
      </c>
    </row>
    <row r="148" spans="1:12" ht="12.75">
      <c r="A148" s="20"/>
      <c r="B148" s="20"/>
      <c r="C148" s="44" t="s">
        <v>78</v>
      </c>
      <c r="D148" s="41">
        <v>610</v>
      </c>
      <c r="E148" s="8" t="s">
        <v>58</v>
      </c>
      <c r="F148" s="61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1:12" ht="12.75">
      <c r="A149" s="20"/>
      <c r="B149" s="20"/>
      <c r="C149" s="44" t="s">
        <v>78</v>
      </c>
      <c r="D149" s="39" t="s">
        <v>59</v>
      </c>
      <c r="E149" s="8" t="s">
        <v>66</v>
      </c>
      <c r="F149" s="61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spans="1:12" ht="12.75">
      <c r="A150" s="32"/>
      <c r="B150" s="32"/>
      <c r="C150" s="44" t="s">
        <v>78</v>
      </c>
      <c r="D150" s="39" t="s">
        <v>107</v>
      </c>
      <c r="E150" s="8" t="s">
        <v>172</v>
      </c>
      <c r="F150" s="61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1:12" ht="12.75">
      <c r="A151" s="31"/>
      <c r="B151" s="31"/>
      <c r="C151" s="44" t="s">
        <v>78</v>
      </c>
      <c r="D151" s="39" t="s">
        <v>108</v>
      </c>
      <c r="E151" s="8" t="s">
        <v>174</v>
      </c>
      <c r="F151" s="61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1:12" ht="12.75">
      <c r="A152" s="20"/>
      <c r="B152" s="20"/>
      <c r="C152" s="44"/>
      <c r="D152" s="40"/>
      <c r="E152" s="1"/>
      <c r="F152" s="61"/>
      <c r="G152" s="22"/>
      <c r="H152" s="22"/>
      <c r="I152" s="22"/>
      <c r="J152" s="22"/>
      <c r="K152" s="22"/>
      <c r="L152" s="22"/>
    </row>
    <row r="153" spans="1:12" ht="12.75">
      <c r="A153" s="32"/>
      <c r="B153" s="32"/>
      <c r="C153" s="44"/>
      <c r="D153" s="40"/>
      <c r="E153" s="1"/>
      <c r="F153" s="61"/>
      <c r="G153" s="61"/>
      <c r="H153" s="61"/>
      <c r="I153" s="57"/>
      <c r="J153" s="61"/>
      <c r="K153" s="61"/>
      <c r="L153" s="61"/>
    </row>
    <row r="154" spans="1:12" ht="12.75">
      <c r="A154" s="20"/>
      <c r="B154" s="20"/>
      <c r="C154" s="44"/>
      <c r="D154" s="40"/>
      <c r="E154" s="4"/>
      <c r="F154" s="61"/>
      <c r="G154" s="61"/>
      <c r="H154" s="61"/>
      <c r="I154" s="61"/>
      <c r="J154" s="61"/>
      <c r="K154" s="61"/>
      <c r="L154" s="61"/>
    </row>
    <row r="155" spans="1:12" ht="12.75">
      <c r="A155" s="102" t="s">
        <v>95</v>
      </c>
      <c r="B155" s="111"/>
      <c r="C155" s="111"/>
      <c r="D155" s="112"/>
      <c r="E155" s="43"/>
      <c r="F155" s="59">
        <f>SUM(F156:F163)</f>
        <v>29137</v>
      </c>
      <c r="G155" s="59">
        <f>SUM(G156:G163)</f>
        <v>26985</v>
      </c>
      <c r="H155" s="59">
        <f>SUM(H156:H163)</f>
        <v>28910</v>
      </c>
      <c r="I155" s="59">
        <f>SUM(I156:I159)</f>
        <v>30700</v>
      </c>
      <c r="J155" s="59">
        <f>SUM(J156:J163)</f>
        <v>28910</v>
      </c>
      <c r="K155" s="59">
        <f>SUM(K156:K163)</f>
        <v>28910</v>
      </c>
      <c r="L155" s="59">
        <f>SUM(L156:L163)</f>
        <v>28910</v>
      </c>
    </row>
    <row r="156" spans="1:12" ht="12.75">
      <c r="A156" s="20"/>
      <c r="B156" s="20"/>
      <c r="C156" s="44" t="s">
        <v>79</v>
      </c>
      <c r="D156" s="41">
        <v>610</v>
      </c>
      <c r="E156" s="8" t="s">
        <v>58</v>
      </c>
      <c r="F156" s="61">
        <v>15252</v>
      </c>
      <c r="G156" s="22">
        <v>14893</v>
      </c>
      <c r="H156" s="22">
        <v>16430</v>
      </c>
      <c r="I156" s="22">
        <v>16200</v>
      </c>
      <c r="J156" s="22">
        <v>16430</v>
      </c>
      <c r="K156" s="22">
        <v>16430</v>
      </c>
      <c r="L156" s="22">
        <v>16430</v>
      </c>
    </row>
    <row r="157" spans="1:12" ht="12.75">
      <c r="A157" s="20"/>
      <c r="B157" s="20"/>
      <c r="C157" s="44" t="s">
        <v>79</v>
      </c>
      <c r="D157" s="39" t="s">
        <v>59</v>
      </c>
      <c r="E157" s="8" t="s">
        <v>66</v>
      </c>
      <c r="F157" s="61">
        <v>5230</v>
      </c>
      <c r="G157" s="22">
        <v>5412</v>
      </c>
      <c r="H157" s="22">
        <v>6240</v>
      </c>
      <c r="I157" s="22">
        <v>5600</v>
      </c>
      <c r="J157" s="22">
        <v>6240</v>
      </c>
      <c r="K157" s="22">
        <v>6240</v>
      </c>
      <c r="L157" s="22">
        <v>6240</v>
      </c>
    </row>
    <row r="158" spans="1:12" ht="12.75">
      <c r="A158" s="20"/>
      <c r="B158" s="20"/>
      <c r="C158" s="44" t="s">
        <v>79</v>
      </c>
      <c r="D158" s="39" t="s">
        <v>107</v>
      </c>
      <c r="E158" s="8" t="s">
        <v>172</v>
      </c>
      <c r="F158" s="61">
        <v>8655</v>
      </c>
      <c r="G158" s="22">
        <v>6680</v>
      </c>
      <c r="H158" s="22">
        <v>6240</v>
      </c>
      <c r="I158" s="22">
        <v>8900</v>
      </c>
      <c r="J158" s="22">
        <v>6240</v>
      </c>
      <c r="K158" s="22">
        <v>6240</v>
      </c>
      <c r="L158" s="22">
        <v>6240</v>
      </c>
    </row>
    <row r="159" spans="1:12" ht="12.75">
      <c r="A159" s="32"/>
      <c r="B159" s="32"/>
      <c r="C159" s="44" t="s">
        <v>79</v>
      </c>
      <c r="D159" s="39" t="s">
        <v>108</v>
      </c>
      <c r="E159" s="8" t="s">
        <v>174</v>
      </c>
      <c r="F159" s="61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</row>
    <row r="160" spans="1:12" ht="12.75">
      <c r="A160" s="31"/>
      <c r="B160" s="31"/>
      <c r="C160" s="44"/>
      <c r="D160" s="39"/>
      <c r="E160" s="8"/>
      <c r="F160" s="61"/>
      <c r="G160" s="22"/>
      <c r="H160" s="22"/>
      <c r="I160" s="22"/>
      <c r="J160" s="22"/>
      <c r="K160" s="22"/>
      <c r="L160" s="22"/>
    </row>
    <row r="161" spans="1:12" ht="12.75">
      <c r="A161" s="20"/>
      <c r="B161" s="20"/>
      <c r="C161" s="44"/>
      <c r="D161" s="40"/>
      <c r="E161" s="1"/>
      <c r="F161" s="61"/>
      <c r="G161" s="22"/>
      <c r="H161" s="22"/>
      <c r="I161" s="22"/>
      <c r="J161" s="22"/>
      <c r="K161" s="22"/>
      <c r="L161" s="22"/>
    </row>
    <row r="162" spans="1:12" ht="12.75">
      <c r="A162" s="32"/>
      <c r="B162" s="32"/>
      <c r="C162" s="44"/>
      <c r="D162" s="40"/>
      <c r="E162" s="1"/>
      <c r="F162" s="61"/>
      <c r="G162" s="61"/>
      <c r="H162" s="61"/>
      <c r="I162" s="57"/>
      <c r="J162" s="61"/>
      <c r="K162" s="61"/>
      <c r="L162" s="61"/>
    </row>
    <row r="163" spans="1:12" ht="12.75">
      <c r="A163" s="20"/>
      <c r="B163" s="20"/>
      <c r="C163" s="44"/>
      <c r="D163" s="40"/>
      <c r="E163" s="4"/>
      <c r="F163" s="61"/>
      <c r="G163" s="61"/>
      <c r="H163" s="61"/>
      <c r="I163" s="61"/>
      <c r="J163" s="61"/>
      <c r="K163" s="61"/>
      <c r="L163" s="61"/>
    </row>
    <row r="164" spans="1:12" ht="12.75">
      <c r="A164" s="102" t="s">
        <v>96</v>
      </c>
      <c r="B164" s="108"/>
      <c r="C164" s="108"/>
      <c r="D164" s="109"/>
      <c r="E164" s="43"/>
      <c r="F164" s="59">
        <f aca="true" t="shared" si="4" ref="F164:L164">SUM(F165:F170)</f>
        <v>6175</v>
      </c>
      <c r="G164" s="59">
        <f t="shared" si="4"/>
        <v>3634</v>
      </c>
      <c r="H164" s="59">
        <f t="shared" si="4"/>
        <v>3555</v>
      </c>
      <c r="I164" s="59">
        <f t="shared" si="4"/>
        <v>2695</v>
      </c>
      <c r="J164" s="59">
        <f t="shared" si="4"/>
        <v>300</v>
      </c>
      <c r="K164" s="59">
        <f t="shared" si="4"/>
        <v>300</v>
      </c>
      <c r="L164" s="59">
        <f t="shared" si="4"/>
        <v>300</v>
      </c>
    </row>
    <row r="165" spans="1:12" ht="12.75">
      <c r="A165" s="20"/>
      <c r="B165" s="20"/>
      <c r="C165" s="45" t="s">
        <v>115</v>
      </c>
      <c r="D165" s="41">
        <v>610</v>
      </c>
      <c r="E165" s="8" t="s">
        <v>58</v>
      </c>
      <c r="F165" s="61">
        <v>4609</v>
      </c>
      <c r="G165" s="22">
        <v>2647</v>
      </c>
      <c r="H165" s="22">
        <v>2700</v>
      </c>
      <c r="I165" s="22">
        <v>1860</v>
      </c>
      <c r="J165" s="22">
        <v>0</v>
      </c>
      <c r="K165" s="22">
        <v>0</v>
      </c>
      <c r="L165" s="22">
        <v>0</v>
      </c>
    </row>
    <row r="166" spans="1:12" ht="12.75">
      <c r="A166" s="20"/>
      <c r="B166" s="20"/>
      <c r="C166" s="45" t="s">
        <v>115</v>
      </c>
      <c r="D166" s="39" t="s">
        <v>59</v>
      </c>
      <c r="E166" s="8" t="s">
        <v>66</v>
      </c>
      <c r="F166" s="61">
        <v>1300</v>
      </c>
      <c r="G166" s="22">
        <v>841</v>
      </c>
      <c r="H166" s="22">
        <v>820</v>
      </c>
      <c r="I166" s="22">
        <v>620</v>
      </c>
      <c r="J166" s="22">
        <v>0</v>
      </c>
      <c r="K166" s="22">
        <v>0</v>
      </c>
      <c r="L166" s="22">
        <v>0</v>
      </c>
    </row>
    <row r="167" spans="1:12" ht="12.75">
      <c r="A167" s="20"/>
      <c r="B167" s="20"/>
      <c r="C167" s="45" t="s">
        <v>115</v>
      </c>
      <c r="D167" s="39" t="s">
        <v>64</v>
      </c>
      <c r="E167" s="8" t="s">
        <v>116</v>
      </c>
      <c r="F167" s="61">
        <v>83</v>
      </c>
      <c r="G167" s="22">
        <v>46</v>
      </c>
      <c r="H167" s="22">
        <v>35</v>
      </c>
      <c r="I167" s="22">
        <v>15</v>
      </c>
      <c r="J167" s="22">
        <v>0</v>
      </c>
      <c r="K167" s="22">
        <v>0</v>
      </c>
      <c r="L167" s="22">
        <v>0</v>
      </c>
    </row>
    <row r="168" spans="1:12" ht="12.75">
      <c r="A168" s="32"/>
      <c r="B168" s="32"/>
      <c r="C168" s="45" t="s">
        <v>191</v>
      </c>
      <c r="D168" s="40" t="s">
        <v>65</v>
      </c>
      <c r="E168" s="4" t="s">
        <v>173</v>
      </c>
      <c r="F168" s="4">
        <v>33</v>
      </c>
      <c r="G168" s="22">
        <v>0</v>
      </c>
      <c r="H168" s="22">
        <v>0</v>
      </c>
      <c r="I168" s="22">
        <v>30</v>
      </c>
      <c r="J168" s="22">
        <v>0</v>
      </c>
      <c r="K168" s="22">
        <v>0</v>
      </c>
      <c r="L168" s="22">
        <v>0</v>
      </c>
    </row>
    <row r="169" spans="1:12" ht="12.75">
      <c r="A169" s="32"/>
      <c r="B169" s="32"/>
      <c r="C169" s="45" t="s">
        <v>192</v>
      </c>
      <c r="D169" s="40" t="s">
        <v>65</v>
      </c>
      <c r="E169" s="4" t="s">
        <v>193</v>
      </c>
      <c r="F169" s="4">
        <v>100</v>
      </c>
      <c r="G169" s="22">
        <v>50</v>
      </c>
      <c r="H169" s="22">
        <v>0</v>
      </c>
      <c r="I169" s="22">
        <v>170</v>
      </c>
      <c r="J169" s="22">
        <v>100</v>
      </c>
      <c r="K169" s="22">
        <v>100</v>
      </c>
      <c r="L169" s="22">
        <v>100</v>
      </c>
    </row>
    <row r="170" spans="1:12" ht="12.75">
      <c r="A170" s="31"/>
      <c r="B170" s="31"/>
      <c r="C170" s="45" t="s">
        <v>194</v>
      </c>
      <c r="D170" s="40" t="s">
        <v>65</v>
      </c>
      <c r="E170" s="4" t="s">
        <v>193</v>
      </c>
      <c r="F170" s="61">
        <v>50</v>
      </c>
      <c r="G170" s="22">
        <v>50</v>
      </c>
      <c r="H170" s="22">
        <v>0</v>
      </c>
      <c r="I170" s="22"/>
      <c r="J170" s="22">
        <v>200</v>
      </c>
      <c r="K170" s="22">
        <v>200</v>
      </c>
      <c r="L170" s="22">
        <v>200</v>
      </c>
    </row>
    <row r="171" spans="1:12" ht="17.25" customHeight="1">
      <c r="A171" s="99" t="s">
        <v>80</v>
      </c>
      <c r="B171" s="100"/>
      <c r="C171" s="100"/>
      <c r="D171" s="101"/>
      <c r="E171" s="50"/>
      <c r="F171" s="62">
        <f>SUM(F5,F14,F21,F30,F35,F38,F60,F63,F66,F69,F72,F77,F83,F88,F94,F99,F103,F111,F117,F121,F127,F136,F147,F155,F164)</f>
        <v>528464</v>
      </c>
      <c r="G171" s="62">
        <f>SUM(G5,G14,G17,G21,G30,G35,G38,G47,G54,G60,G63,G66,G69,G72,G77,G83,G88,G94,G99,G103,G108,G111,G117,G121,G127,G136,G147,G155,G164)</f>
        <v>640484</v>
      </c>
      <c r="H171" s="62">
        <f>SUM(H5,H14,H17,H21,H30,H35,H38,H47,H54,H60,H63,H66,H69,H72,H77,H83,H88,H94,H99,H103,H111,H117,H121,H127,H136,H147,H155,H164)</f>
        <v>534050</v>
      </c>
      <c r="I171" s="62">
        <f>SUM(I5,I14,I17,I21,I30,I35,I38,I47,I54,I60,I63,I66,I69,I72,I77,I83,I88,I94,I99,I103,I108,I111,I117,I121,I127,I136,I147,I155,I164)</f>
        <v>630190</v>
      </c>
      <c r="J171" s="62">
        <f>SUM(J5,J14,J17,J21,J30,J35,J38,J47,J54,J60,J63,J66,J69,J72,J77,J83,J88,J94,J99,J103,J111,J117,J121,J127,J136,J147,J155,J164)</f>
        <v>548176</v>
      </c>
      <c r="K171" s="62">
        <f>SUM(K5,K14,K17,K21,K30,K35,K38,K47,K54,K60,K63,K66,K69,K72,K77,K83,K88,K94,K99,K103,K111,K117,K121,K127,K136,K147,K155,K164)</f>
        <v>547022</v>
      </c>
      <c r="L171" s="62">
        <f>SUM(L5,L14,L17,L21,L30,L35,L38,L47,L54,L60,L63,L66,L69,L72,L77,L83,L88,L94,L99,L103,L111,L117,L121,L127,L136,L147,L155,L164)</f>
        <v>550617</v>
      </c>
    </row>
    <row r="172" spans="1:12" ht="12.75">
      <c r="A172" s="32"/>
      <c r="B172" s="32"/>
      <c r="C172" s="49"/>
      <c r="D172" s="40"/>
      <c r="E172" s="1"/>
      <c r="F172" s="57"/>
      <c r="G172" s="57"/>
      <c r="H172" s="57"/>
      <c r="I172" s="57"/>
      <c r="J172" s="57"/>
      <c r="K172" s="57"/>
      <c r="L172" s="57"/>
    </row>
    <row r="173" spans="1:12" ht="17.25" customHeight="1">
      <c r="A173" s="102" t="s">
        <v>32</v>
      </c>
      <c r="B173" s="103"/>
      <c r="C173" s="103"/>
      <c r="D173" s="104"/>
      <c r="E173" s="43"/>
      <c r="F173" s="58"/>
      <c r="G173" s="58"/>
      <c r="H173" s="58"/>
      <c r="I173" s="58"/>
      <c r="J173" s="58"/>
      <c r="K173" s="58"/>
      <c r="L173" s="58"/>
    </row>
    <row r="174" spans="1:12" ht="12.75" customHeight="1">
      <c r="A174" s="64"/>
      <c r="B174" s="67"/>
      <c r="C174" s="45" t="s">
        <v>2</v>
      </c>
      <c r="D174" s="45" t="s">
        <v>118</v>
      </c>
      <c r="E174" s="4" t="s">
        <v>204</v>
      </c>
      <c r="F174" s="61">
        <v>7431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</row>
    <row r="175" spans="1:12" ht="12.75" customHeight="1">
      <c r="A175" s="64"/>
      <c r="B175" s="67"/>
      <c r="C175" s="45" t="s">
        <v>2</v>
      </c>
      <c r="D175" s="45" t="s">
        <v>81</v>
      </c>
      <c r="E175" s="4" t="s">
        <v>195</v>
      </c>
      <c r="F175" s="61">
        <v>0</v>
      </c>
      <c r="G175" s="61">
        <v>11029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</row>
    <row r="176" spans="1:12" ht="12.75" customHeight="1">
      <c r="A176" s="64"/>
      <c r="B176" s="67"/>
      <c r="C176" s="45" t="s">
        <v>117</v>
      </c>
      <c r="D176" s="45" t="s">
        <v>196</v>
      </c>
      <c r="E176" s="4" t="s">
        <v>197</v>
      </c>
      <c r="F176" s="61">
        <v>14751</v>
      </c>
      <c r="G176" s="61">
        <v>4835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</row>
    <row r="177" spans="1:12" ht="12.75" customHeight="1">
      <c r="A177" s="64"/>
      <c r="B177" s="67"/>
      <c r="C177" s="45" t="s">
        <v>170</v>
      </c>
      <c r="D177" s="45" t="s">
        <v>198</v>
      </c>
      <c r="E177" s="4" t="s">
        <v>199</v>
      </c>
      <c r="F177" s="61">
        <v>0</v>
      </c>
      <c r="G177" s="61">
        <v>4000</v>
      </c>
      <c r="H177" s="61">
        <v>0</v>
      </c>
      <c r="I177" s="61">
        <v>5890</v>
      </c>
      <c r="J177" s="61">
        <v>0</v>
      </c>
      <c r="K177" s="61">
        <v>0</v>
      </c>
      <c r="L177" s="61">
        <v>0</v>
      </c>
    </row>
    <row r="178" spans="1:12" ht="12.75" customHeight="1">
      <c r="A178" s="64"/>
      <c r="B178" s="67"/>
      <c r="C178" s="45" t="s">
        <v>75</v>
      </c>
      <c r="D178" s="45" t="s">
        <v>81</v>
      </c>
      <c r="E178" s="4" t="s">
        <v>200</v>
      </c>
      <c r="F178" s="61">
        <v>0</v>
      </c>
      <c r="G178" s="61">
        <v>3340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</row>
    <row r="179" spans="1:12" ht="12.75" customHeight="1">
      <c r="A179" s="64"/>
      <c r="B179" s="67"/>
      <c r="C179" s="45" t="s">
        <v>188</v>
      </c>
      <c r="D179" s="45" t="s">
        <v>81</v>
      </c>
      <c r="E179" s="4" t="s">
        <v>187</v>
      </c>
      <c r="F179" s="61">
        <v>63000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</row>
    <row r="180" spans="1:12" ht="12.75" customHeight="1">
      <c r="A180" s="64"/>
      <c r="B180" s="67"/>
      <c r="C180" s="45" t="s">
        <v>171</v>
      </c>
      <c r="D180" s="45" t="s">
        <v>81</v>
      </c>
      <c r="E180" s="4" t="s">
        <v>201</v>
      </c>
      <c r="F180" s="61">
        <v>0</v>
      </c>
      <c r="G180" s="61">
        <v>12200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</row>
    <row r="181" spans="1:12" ht="12.75" customHeight="1">
      <c r="A181" s="64"/>
      <c r="B181" s="67"/>
      <c r="C181" s="45" t="s">
        <v>77</v>
      </c>
      <c r="D181" s="45" t="s">
        <v>202</v>
      </c>
      <c r="E181" s="4" t="s">
        <v>203</v>
      </c>
      <c r="F181" s="61">
        <v>0</v>
      </c>
      <c r="G181" s="61">
        <v>483566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</row>
    <row r="182" spans="1:12" ht="12.75" customHeight="1">
      <c r="A182" s="64"/>
      <c r="B182" s="67"/>
      <c r="C182" s="45" t="s">
        <v>117</v>
      </c>
      <c r="D182" s="45" t="s">
        <v>81</v>
      </c>
      <c r="E182" s="4" t="s">
        <v>211</v>
      </c>
      <c r="F182" s="61">
        <v>0</v>
      </c>
      <c r="G182" s="61">
        <v>0</v>
      </c>
      <c r="H182" s="61">
        <v>0</v>
      </c>
      <c r="I182" s="61">
        <v>15570</v>
      </c>
      <c r="J182" s="61">
        <v>0</v>
      </c>
      <c r="K182" s="61">
        <v>0</v>
      </c>
      <c r="L182" s="61">
        <v>0</v>
      </c>
    </row>
    <row r="183" spans="1:12" ht="12.75" customHeight="1">
      <c r="A183" s="64"/>
      <c r="B183" s="67"/>
      <c r="C183" s="45"/>
      <c r="D183" s="45"/>
      <c r="E183" s="4"/>
      <c r="F183" s="61"/>
      <c r="G183" s="61"/>
      <c r="H183" s="61"/>
      <c r="I183" s="61"/>
      <c r="J183" s="61"/>
      <c r="K183" s="61"/>
      <c r="L183" s="61"/>
    </row>
    <row r="184" spans="1:12" ht="12.75">
      <c r="A184" s="20"/>
      <c r="B184" s="20"/>
      <c r="C184" s="45"/>
      <c r="D184" s="45"/>
      <c r="E184" s="4"/>
      <c r="F184" s="61"/>
      <c r="G184" s="61"/>
      <c r="H184" s="61"/>
      <c r="I184" s="61"/>
      <c r="J184" s="61"/>
      <c r="K184" s="61"/>
      <c r="L184" s="61"/>
    </row>
    <row r="185" spans="1:12" ht="12.75">
      <c r="A185" s="20"/>
      <c r="B185" s="20"/>
      <c r="C185" s="45"/>
      <c r="D185" s="45"/>
      <c r="E185" s="4"/>
      <c r="F185" s="61"/>
      <c r="G185" s="61"/>
      <c r="H185" s="61"/>
      <c r="I185" s="61"/>
      <c r="J185" s="61"/>
      <c r="K185" s="61"/>
      <c r="L185" s="61"/>
    </row>
    <row r="186" spans="1:12" ht="16.5" customHeight="1">
      <c r="A186" s="105" t="s">
        <v>82</v>
      </c>
      <c r="B186" s="106"/>
      <c r="C186" s="106"/>
      <c r="D186" s="107"/>
      <c r="E186" s="51"/>
      <c r="F186" s="62">
        <f>SUM(F174:F185)</f>
        <v>85182</v>
      </c>
      <c r="G186" s="62">
        <f>SUM(G174:G185)</f>
        <v>518970</v>
      </c>
      <c r="H186" s="62">
        <f>SUM(H174:H185)</f>
        <v>0</v>
      </c>
      <c r="I186" s="62">
        <f>I174+I175+I176+I177+I178+I179+I180+I181+I182+I183+I184+I185</f>
        <v>21460</v>
      </c>
      <c r="J186" s="62">
        <v>0</v>
      </c>
      <c r="K186" s="62">
        <v>0</v>
      </c>
      <c r="L186" s="62">
        <v>0</v>
      </c>
    </row>
    <row r="187" spans="1:12" ht="12.75">
      <c r="A187" s="20"/>
      <c r="B187" s="20"/>
      <c r="C187" s="45"/>
      <c r="D187" s="40"/>
      <c r="E187" s="4"/>
      <c r="F187" s="61"/>
      <c r="G187" s="61"/>
      <c r="H187" s="61"/>
      <c r="I187" s="61"/>
      <c r="J187" s="61"/>
      <c r="K187" s="61"/>
      <c r="L187" s="61"/>
    </row>
    <row r="188" spans="1:12" ht="12.75">
      <c r="A188" s="102" t="s">
        <v>12</v>
      </c>
      <c r="B188" s="111"/>
      <c r="C188" s="111"/>
      <c r="D188" s="112"/>
      <c r="E188" s="43"/>
      <c r="F188" s="58"/>
      <c r="G188" s="58"/>
      <c r="H188" s="58"/>
      <c r="I188" s="58"/>
      <c r="J188" s="58"/>
      <c r="K188" s="58"/>
      <c r="L188" s="58"/>
    </row>
    <row r="189" spans="1:12" ht="12.75">
      <c r="A189" s="20"/>
      <c r="B189" s="20"/>
      <c r="C189" s="45" t="s">
        <v>5</v>
      </c>
      <c r="D189" s="46"/>
      <c r="E189" s="20" t="s">
        <v>83</v>
      </c>
      <c r="F189" s="61">
        <v>3500</v>
      </c>
      <c r="G189" s="61">
        <v>700</v>
      </c>
      <c r="H189" s="61">
        <v>77600</v>
      </c>
      <c r="I189" s="61">
        <v>26900</v>
      </c>
      <c r="J189" s="61">
        <v>33082</v>
      </c>
      <c r="K189" s="61">
        <v>8600</v>
      </c>
      <c r="L189" s="61">
        <v>8600</v>
      </c>
    </row>
    <row r="190" spans="1:12" ht="18" customHeight="1">
      <c r="A190" s="105" t="s">
        <v>84</v>
      </c>
      <c r="B190" s="106"/>
      <c r="C190" s="106"/>
      <c r="D190" s="107"/>
      <c r="E190" s="51"/>
      <c r="F190" s="62">
        <f>F189</f>
        <v>3500</v>
      </c>
      <c r="G190" s="62">
        <f>SUM(G189)</f>
        <v>700</v>
      </c>
      <c r="H190" s="62">
        <v>77600</v>
      </c>
      <c r="I190" s="62">
        <f>SUM(I189)</f>
        <v>26900</v>
      </c>
      <c r="J190" s="62">
        <v>33082</v>
      </c>
      <c r="K190" s="62">
        <f>SUM(K189)</f>
        <v>8600</v>
      </c>
      <c r="L190" s="62">
        <f>SUM(L189)</f>
        <v>8600</v>
      </c>
    </row>
    <row r="191" spans="1:12" ht="12.75">
      <c r="A191" s="1"/>
      <c r="B191" s="1"/>
      <c r="C191" s="1"/>
      <c r="D191" s="1"/>
      <c r="E191" s="1"/>
      <c r="F191" s="13"/>
      <c r="G191" s="13"/>
      <c r="H191" s="13"/>
      <c r="I191" s="13"/>
      <c r="J191" s="13"/>
      <c r="K191" s="13"/>
      <c r="L191" s="13"/>
    </row>
    <row r="192" spans="1:12" ht="12.75">
      <c r="A192" s="1"/>
      <c r="B192" s="1"/>
      <c r="C192" s="1"/>
      <c r="D192" s="1"/>
      <c r="E192" s="1"/>
      <c r="F192" s="13"/>
      <c r="G192" s="13"/>
      <c r="H192" s="13"/>
      <c r="I192" s="13"/>
      <c r="J192" s="13"/>
      <c r="K192" s="13"/>
      <c r="L192" s="13"/>
    </row>
    <row r="193" spans="1:12" ht="24" customHeight="1">
      <c r="A193" s="113" t="s">
        <v>97</v>
      </c>
      <c r="B193" s="114"/>
      <c r="C193" s="114"/>
      <c r="D193" s="115"/>
      <c r="E193" s="53"/>
      <c r="F193" s="63"/>
      <c r="G193" s="63"/>
      <c r="H193" s="63"/>
      <c r="I193" s="63"/>
      <c r="J193" s="63"/>
      <c r="K193" s="63"/>
      <c r="L193" s="63"/>
    </row>
    <row r="194" spans="1:12" ht="12.75">
      <c r="A194" s="110" t="s">
        <v>80</v>
      </c>
      <c r="B194" s="111"/>
      <c r="C194" s="111"/>
      <c r="D194" s="112"/>
      <c r="E194" s="1"/>
      <c r="F194" s="13">
        <f>F171</f>
        <v>528464</v>
      </c>
      <c r="G194" s="13">
        <f>G171</f>
        <v>640484</v>
      </c>
      <c r="H194" s="13">
        <f>H171</f>
        <v>534050</v>
      </c>
      <c r="I194" s="13">
        <f>SUM(I171)</f>
        <v>630190</v>
      </c>
      <c r="J194" s="13">
        <f>SUM(J171)</f>
        <v>548176</v>
      </c>
      <c r="K194" s="13">
        <f>SUM(K171)</f>
        <v>547022</v>
      </c>
      <c r="L194" s="13">
        <f>SUM(L171)</f>
        <v>550617</v>
      </c>
    </row>
    <row r="195" spans="1:12" ht="12.75">
      <c r="A195" s="110" t="s">
        <v>82</v>
      </c>
      <c r="B195" s="111"/>
      <c r="C195" s="111"/>
      <c r="D195" s="112"/>
      <c r="E195" s="1"/>
      <c r="F195" s="13">
        <f>F186</f>
        <v>85182</v>
      </c>
      <c r="G195" s="13">
        <f>G186</f>
        <v>518970</v>
      </c>
      <c r="H195" s="13">
        <f>H186</f>
        <v>0</v>
      </c>
      <c r="I195" s="13">
        <f>SUM(I186)</f>
        <v>21460</v>
      </c>
      <c r="J195" s="13">
        <f>SUM(J186)</f>
        <v>0</v>
      </c>
      <c r="K195" s="13">
        <f>SUM(K186)</f>
        <v>0</v>
      </c>
      <c r="L195" s="13">
        <f>SUM(L186)</f>
        <v>0</v>
      </c>
    </row>
    <row r="196" spans="1:12" ht="12.75">
      <c r="A196" s="110" t="s">
        <v>12</v>
      </c>
      <c r="B196" s="111"/>
      <c r="C196" s="111"/>
      <c r="D196" s="112"/>
      <c r="E196" s="1"/>
      <c r="F196" s="13">
        <f>F190</f>
        <v>3500</v>
      </c>
      <c r="G196" s="13">
        <f>G190</f>
        <v>700</v>
      </c>
      <c r="H196" s="13">
        <f>H190</f>
        <v>77600</v>
      </c>
      <c r="I196" s="13">
        <f>SUM(I189)</f>
        <v>26900</v>
      </c>
      <c r="J196" s="13">
        <f>SUM(J190)</f>
        <v>33082</v>
      </c>
      <c r="K196" s="13">
        <v>8600</v>
      </c>
      <c r="L196" s="13">
        <v>8600</v>
      </c>
    </row>
    <row r="197" spans="1:12" ht="17.25" customHeight="1">
      <c r="A197" s="113" t="s">
        <v>98</v>
      </c>
      <c r="B197" s="114"/>
      <c r="C197" s="114"/>
      <c r="D197" s="115"/>
      <c r="E197" s="53"/>
      <c r="F197" s="66">
        <f>SUM(F194:F196)</f>
        <v>617146</v>
      </c>
      <c r="G197" s="66">
        <f>SUM(G194:G196)</f>
        <v>1160154</v>
      </c>
      <c r="H197" s="66">
        <f>SUM(H194:H196)</f>
        <v>611650</v>
      </c>
      <c r="I197" s="66">
        <f>I186+I171+I190</f>
        <v>678550</v>
      </c>
      <c r="J197" s="66">
        <f>SUM(J194:J196)</f>
        <v>581258</v>
      </c>
      <c r="K197" s="66">
        <f>SUM(K194:K196)</f>
        <v>555622</v>
      </c>
      <c r="L197" s="66">
        <f>SUM(L194:L196)</f>
        <v>559217</v>
      </c>
    </row>
  </sheetData>
  <sheetProtection/>
  <mergeCells count="45">
    <mergeCell ref="A94:D94"/>
    <mergeCell ref="A108:D108"/>
    <mergeCell ref="A63:D63"/>
    <mergeCell ref="A66:D66"/>
    <mergeCell ref="A99:D99"/>
    <mergeCell ref="A72:D72"/>
    <mergeCell ref="A77:D77"/>
    <mergeCell ref="A88:D88"/>
    <mergeCell ref="A83:D83"/>
    <mergeCell ref="A54:D54"/>
    <mergeCell ref="A47:D47"/>
    <mergeCell ref="A60:D60"/>
    <mergeCell ref="A69:D69"/>
    <mergeCell ref="A21:D21"/>
    <mergeCell ref="A5:D5"/>
    <mergeCell ref="A14:D14"/>
    <mergeCell ref="A38:D38"/>
    <mergeCell ref="A17:D17"/>
    <mergeCell ref="A30:D30"/>
    <mergeCell ref="A103:D103"/>
    <mergeCell ref="A117:D117"/>
    <mergeCell ref="A136:D136"/>
    <mergeCell ref="A35:D35"/>
    <mergeCell ref="A1:G1"/>
    <mergeCell ref="A3:A4"/>
    <mergeCell ref="D3:D4"/>
    <mergeCell ref="E3:E4"/>
    <mergeCell ref="B3:B4"/>
    <mergeCell ref="C3:C4"/>
    <mergeCell ref="A197:D197"/>
    <mergeCell ref="A155:D155"/>
    <mergeCell ref="A164:D164"/>
    <mergeCell ref="A193:D193"/>
    <mergeCell ref="A194:D194"/>
    <mergeCell ref="A111:D111"/>
    <mergeCell ref="A121:D121"/>
    <mergeCell ref="A127:D127"/>
    <mergeCell ref="A171:D171"/>
    <mergeCell ref="A173:D173"/>
    <mergeCell ref="A186:D186"/>
    <mergeCell ref="A147:D147"/>
    <mergeCell ref="A195:D195"/>
    <mergeCell ref="A196:D196"/>
    <mergeCell ref="A190:D190"/>
    <mergeCell ref="A188:D188"/>
  </mergeCells>
  <printOptions/>
  <pageMargins left="0.75" right="0.75" top="0.4" bottom="0.23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3" width="11.7109375" style="0" customWidth="1"/>
    <col min="4" max="4" width="44.140625" style="0" customWidth="1"/>
    <col min="5" max="5" width="10.7109375" style="0" customWidth="1"/>
  </cols>
  <sheetData>
    <row r="1" spans="1:5" ht="12.75">
      <c r="A1" s="11"/>
      <c r="B1" s="11"/>
      <c r="C1" s="2"/>
      <c r="D1" s="2"/>
      <c r="E1" s="2"/>
    </row>
    <row r="2" spans="1:5" ht="12.75">
      <c r="A2" s="71"/>
      <c r="B2" s="71"/>
      <c r="C2" s="34"/>
      <c r="D2" s="72"/>
      <c r="E2" s="34"/>
    </row>
    <row r="3" spans="1:5" ht="12.75">
      <c r="A3" s="71"/>
      <c r="B3" s="71"/>
      <c r="C3" s="34"/>
      <c r="D3" s="34"/>
      <c r="E3" s="34"/>
    </row>
    <row r="4" spans="1:5" ht="12.75">
      <c r="A4" s="71"/>
      <c r="B4" s="71"/>
      <c r="C4" s="72"/>
      <c r="D4" s="72"/>
      <c r="E4" s="74"/>
    </row>
    <row r="5" spans="1:5" ht="12.75">
      <c r="A5" s="34"/>
      <c r="B5" s="34"/>
      <c r="C5" s="75"/>
      <c r="D5" s="34"/>
      <c r="E5" s="34"/>
    </row>
    <row r="6" spans="1:5" ht="12.75">
      <c r="A6" s="34"/>
      <c r="B6" s="34"/>
      <c r="C6" s="34"/>
      <c r="D6" s="72"/>
      <c r="E6" s="72"/>
    </row>
    <row r="7" spans="1:5" ht="12.75">
      <c r="A7" s="34"/>
      <c r="B7" s="34"/>
      <c r="C7" s="34"/>
      <c r="D7" s="34"/>
      <c r="E7" s="34"/>
    </row>
    <row r="8" spans="1:5" ht="12.75">
      <c r="A8" s="34"/>
      <c r="B8" s="34"/>
      <c r="C8" s="34"/>
      <c r="D8" s="34"/>
      <c r="E8" s="34"/>
    </row>
    <row r="9" spans="1:5" ht="12.75">
      <c r="A9" s="126"/>
      <c r="B9" s="126"/>
      <c r="C9" s="127"/>
      <c r="D9" s="127"/>
      <c r="E9" s="127"/>
    </row>
    <row r="10" spans="1:5" ht="12.75">
      <c r="A10" s="76"/>
      <c r="B10" s="76"/>
      <c r="C10" s="77"/>
      <c r="D10" s="76"/>
      <c r="E10" s="74"/>
    </row>
    <row r="11" spans="1:5" ht="12.75">
      <c r="A11" s="75"/>
      <c r="B11" s="75"/>
      <c r="C11" s="75"/>
      <c r="D11" s="34"/>
      <c r="E11" s="34"/>
    </row>
    <row r="12" spans="1:5" ht="12.75">
      <c r="A12" s="75"/>
      <c r="B12" s="75"/>
      <c r="C12" s="75"/>
      <c r="D12" s="34"/>
      <c r="E12" s="34"/>
    </row>
    <row r="13" spans="1:5" ht="12.75">
      <c r="A13" s="75"/>
      <c r="B13" s="75"/>
      <c r="C13" s="75"/>
      <c r="D13" s="34"/>
      <c r="E13" s="34"/>
    </row>
    <row r="14" spans="1:5" ht="12.75">
      <c r="A14" s="75"/>
      <c r="B14" s="75"/>
      <c r="C14" s="75"/>
      <c r="D14" s="34"/>
      <c r="E14" s="34"/>
    </row>
    <row r="15" spans="1:5" ht="12.75">
      <c r="A15" s="75"/>
      <c r="B15" s="75"/>
      <c r="C15" s="75"/>
      <c r="D15" s="72"/>
      <c r="E15" s="72"/>
    </row>
    <row r="16" spans="1:5" ht="12.75">
      <c r="A16" s="75"/>
      <c r="B16" s="75"/>
      <c r="C16" s="75"/>
      <c r="D16" s="34"/>
      <c r="E16" s="34"/>
    </row>
    <row r="17" spans="1:7" ht="12.75">
      <c r="A17" s="75"/>
      <c r="B17" s="75"/>
      <c r="C17" s="75"/>
      <c r="D17" s="34"/>
      <c r="E17" s="34"/>
      <c r="G17" s="1"/>
    </row>
    <row r="18" spans="1:5" ht="12.75">
      <c r="A18" s="128"/>
      <c r="B18" s="128"/>
      <c r="C18" s="128"/>
      <c r="D18" s="128"/>
      <c r="E18" s="128"/>
    </row>
    <row r="19" spans="1:5" ht="12.75">
      <c r="A19" s="78"/>
      <c r="B19" s="79"/>
      <c r="C19" s="78"/>
      <c r="D19" s="78"/>
      <c r="E19" s="74"/>
    </row>
    <row r="20" spans="1:5" ht="12.75">
      <c r="A20" s="75"/>
      <c r="B20" s="75"/>
      <c r="C20" s="75"/>
      <c r="D20" s="34"/>
      <c r="E20" s="34"/>
    </row>
    <row r="21" spans="1:5" ht="12.75">
      <c r="A21" s="75"/>
      <c r="B21" s="75"/>
      <c r="C21" s="75"/>
      <c r="D21" s="34"/>
      <c r="E21" s="34"/>
    </row>
    <row r="22" spans="1:5" ht="12.75">
      <c r="A22" s="75"/>
      <c r="B22" s="75"/>
      <c r="C22" s="75"/>
      <c r="D22" s="34"/>
      <c r="E22" s="34"/>
    </row>
    <row r="23" spans="1:5" ht="12.75">
      <c r="A23" s="75"/>
      <c r="B23" s="75"/>
      <c r="C23" s="75"/>
      <c r="D23" s="34"/>
      <c r="E23" s="34"/>
    </row>
    <row r="24" spans="1:5" ht="12.75">
      <c r="A24" s="75"/>
      <c r="B24" s="75"/>
      <c r="C24" s="75"/>
      <c r="D24" s="72"/>
      <c r="E24" s="72"/>
    </row>
    <row r="25" spans="1:5" ht="12.75">
      <c r="A25" s="75"/>
      <c r="B25" s="75"/>
      <c r="C25" s="75"/>
      <c r="D25" s="34"/>
      <c r="E25" s="34"/>
    </row>
    <row r="26" spans="1:5" ht="12.75">
      <c r="A26" s="75"/>
      <c r="B26" s="75"/>
      <c r="C26" s="75"/>
      <c r="D26" s="34"/>
      <c r="E26" s="34"/>
    </row>
    <row r="27" spans="1:5" ht="12.75">
      <c r="A27" s="128"/>
      <c r="B27" s="128"/>
      <c r="C27" s="128"/>
      <c r="D27" s="128"/>
      <c r="E27" s="128"/>
    </row>
    <row r="28" spans="1:5" ht="12.75">
      <c r="A28" s="78"/>
      <c r="B28" s="78"/>
      <c r="C28" s="78"/>
      <c r="D28" s="78"/>
      <c r="E28" s="74"/>
    </row>
    <row r="29" spans="1:5" ht="12.75">
      <c r="A29" s="75"/>
      <c r="B29" s="75"/>
      <c r="C29" s="75"/>
      <c r="D29" s="75"/>
      <c r="E29" s="34"/>
    </row>
    <row r="30" spans="1:5" ht="12.75">
      <c r="A30" s="75"/>
      <c r="B30" s="75"/>
      <c r="C30" s="75"/>
      <c r="D30" s="72"/>
      <c r="E30" s="72"/>
    </row>
    <row r="31" spans="1:5" ht="12.75">
      <c r="A31" s="75"/>
      <c r="B31" s="75"/>
      <c r="C31" s="75"/>
      <c r="D31" s="34"/>
      <c r="E31" s="34"/>
    </row>
    <row r="32" spans="1:5" ht="12.75">
      <c r="A32" s="75"/>
      <c r="B32" s="75"/>
      <c r="C32" s="75"/>
      <c r="D32" s="34"/>
      <c r="E32" s="34"/>
    </row>
    <row r="33" spans="1:5" ht="12.75">
      <c r="A33" s="75"/>
      <c r="B33" s="75"/>
      <c r="C33" s="75"/>
      <c r="D33" s="34"/>
      <c r="E33" s="34"/>
    </row>
    <row r="34" spans="1:5" ht="12.75">
      <c r="A34" s="75"/>
      <c r="B34" s="75"/>
      <c r="C34" s="75"/>
      <c r="D34" s="34"/>
      <c r="E34" s="34"/>
    </row>
    <row r="35" spans="1:5" ht="12.75">
      <c r="A35" s="73"/>
      <c r="B35" s="34"/>
      <c r="C35" s="75"/>
      <c r="D35" s="34"/>
      <c r="E35" s="34"/>
    </row>
    <row r="36" spans="1:5" ht="12.75">
      <c r="A36" s="34"/>
      <c r="B36" s="34"/>
      <c r="C36" s="75"/>
      <c r="D36" s="34"/>
      <c r="E36" s="34"/>
    </row>
    <row r="37" spans="1:5" ht="12.75">
      <c r="A37" s="73"/>
      <c r="B37" s="34"/>
      <c r="C37" s="75"/>
      <c r="D37" s="34"/>
      <c r="E37" s="34"/>
    </row>
    <row r="38" spans="1:5" ht="12.75">
      <c r="A38" s="34"/>
      <c r="B38" s="34"/>
      <c r="C38" s="75"/>
      <c r="D38" s="34"/>
      <c r="E38" s="34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</sheetData>
  <sheetProtection/>
  <mergeCells count="3">
    <mergeCell ref="A9:E9"/>
    <mergeCell ref="A18:E18"/>
    <mergeCell ref="A27:E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2012-12-14T11:22:58Z</cp:lastPrinted>
  <dcterms:created xsi:type="dcterms:W3CDTF">2008-05-26T06:15:06Z</dcterms:created>
  <dcterms:modified xsi:type="dcterms:W3CDTF">2012-12-14T11:44:46Z</dcterms:modified>
  <cp:category/>
  <cp:version/>
  <cp:contentType/>
  <cp:contentStatus/>
</cp:coreProperties>
</file>